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20715" windowHeight="11265" activeTab="0"/>
  </bookViews>
  <sheets>
    <sheet name="дод1" sheetId="1" r:id="rId1"/>
    <sheet name="дод2" sheetId="2" r:id="rId2"/>
    <sheet name="дод3" sheetId="3" r:id="rId3"/>
    <sheet name="дод4" sheetId="4" r:id="rId4"/>
    <sheet name="дод5" sheetId="5" r:id="rId5"/>
    <sheet name="дод6" sheetId="6" r:id="rId6"/>
  </sheets>
  <definedNames>
    <definedName name="_xlnm.Print_Titles" localSheetId="0">'дод1'!$9:$11</definedName>
    <definedName name="_xlnm.Print_Titles" localSheetId="1">'дод2'!$6:$11</definedName>
    <definedName name="_xlnm.Print_Titles" localSheetId="2">'дод3'!$5:$9</definedName>
    <definedName name="_xlnm.Print_Titles" localSheetId="4">'дод5'!$9:$11</definedName>
    <definedName name="_xlnm.Print_Titles" localSheetId="5">'дод6'!$9:$11</definedName>
    <definedName name="_xlnm.Print_Area" localSheetId="0">'дод1'!$A$1:$F$91</definedName>
    <definedName name="_xlnm.Print_Area" localSheetId="1">'дод2'!$A$1:$P$135</definedName>
    <definedName name="_xlnm.Print_Area" localSheetId="2">'дод3'!$A$1:$P$143</definedName>
    <definedName name="_xlnm.Print_Area" localSheetId="3">'дод4'!$A$1:$F$22</definedName>
    <definedName name="_xlnm.Print_Area" localSheetId="4">'дод5'!$A$1:$I$74</definedName>
    <definedName name="_xlnm.Print_Area" localSheetId="5">'дод6'!$A$1:$G$95</definedName>
  </definedNames>
  <calcPr fullCalcOnLoad="1"/>
</workbook>
</file>

<file path=xl/comments4.xml><?xml version="1.0" encoding="utf-8"?>
<comments xmlns="http://schemas.openxmlformats.org/spreadsheetml/2006/main">
  <authors>
    <author>ALeh</author>
  </authors>
  <commentList>
    <comment ref="A5" authorId="0">
      <text>
        <r>
          <rPr>
            <b/>
            <sz val="8"/>
            <rFont val="Tahoma"/>
            <family val="2"/>
          </rPr>
          <t>ALeh:</t>
        </r>
        <r>
          <rPr>
            <sz val="8"/>
            <rFont val="Tahoma"/>
            <family val="2"/>
          </rPr>
          <t xml:space="preserve">
</t>
        </r>
      </text>
    </comment>
  </commentList>
</comments>
</file>

<file path=xl/sharedStrings.xml><?xml version="1.0" encoding="utf-8"?>
<sst xmlns="http://schemas.openxmlformats.org/spreadsheetml/2006/main" count="1250" uniqueCount="490">
  <si>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</si>
  <si>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</si>
  <si>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</si>
  <si>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</si>
  <si>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</si>
  <si>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</si>
  <si>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</si>
  <si>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</si>
  <si>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</si>
  <si>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 xml:space="preserve">Надходження від орендної плати за користування цілісним майновим комплексом та іншим державним майном          </t>
  </si>
  <si>
    <t xml:space="preserve">Надходження від орендної плати за користування цілісним майновим комплексом та іншим майном, що перебуває в комунальній власності                                  </t>
  </si>
  <si>
    <t>Державне мито</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</si>
  <si>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</si>
  <si>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</si>
  <si>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 xml:space="preserve">Інші неподаткові надходження </t>
  </si>
  <si>
    <t xml:space="preserve">Інші надходження </t>
  </si>
  <si>
    <t xml:space="preserve">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</si>
  <si>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</si>
  <si>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</si>
  <si>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</si>
  <si>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</si>
  <si>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Надходження бюджетних установ вiд реалiзацiї в установленому порядку майна (крiм нерухомого майна)</t>
  </si>
  <si>
    <t>Всього доходів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</si>
  <si>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інвалілами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</si>
  <si>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 утримання будинків і споруд та прибудинкових територій), вивезення побутового сміття та рідких нечисот</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</si>
  <si>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</si>
  <si>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</si>
  <si>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</si>
  <si>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</si>
  <si>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 xml:space="preserve">                                         Додаток  1</t>
  </si>
  <si>
    <t>Разом доходів</t>
  </si>
  <si>
    <t>Субвенцiя за рахунок залишку коштiв освiтньої субвенцiї з державного бюджету мiсцевим бюджетам, що утворився на початок бюджетного перiоду</t>
  </si>
  <si>
    <t xml:space="preserve">Субвенція з державного бюджету місцевим бюджетам на здійснення заходів щодо соціально-економічного розвитку окремих територій </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</si>
  <si>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</si>
  <si>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Реконструкція ЗОШ  №1 в м.Кузнецовськ  (коригування)</t>
  </si>
  <si>
    <t>Реконструкція ЗОШ №2 в мікрорайоні Будівельників, 56  в м.Кузнецовськ Рівненської області (реконструкція покрівлі, заміна вікон, утеплення зовнішніх стін, опорядження фасадів) (коригування кошторисної частини)</t>
  </si>
  <si>
    <t>Реконструкція Кузнецовської загальноосвітньої школи І-ІІІ ступеня №3 по м-ну Перемоги,8, м.Кузнецовськ (заміна вікон і зовнішніх дверей)</t>
  </si>
  <si>
    <t>Реконструкція Кузнецовської загальноосвітньої школи І-ІІІ ступеня №3 по м-ну Перемоги,8, м.Кузнецовськ (заміна вікон і зовнішніх дверей) (співфінансування 3%)</t>
  </si>
  <si>
    <t>Реконструкція ДНЗ №2 по мікрорайону Будівельників, 42 в м.Кунецовськ Рівненської області (заміна вікон та покрівлі)</t>
  </si>
  <si>
    <t>Програма підтримки створення об'єднань співвласників багатоквартирних будинків у м.Кузнецовськ до 2020 року</t>
  </si>
  <si>
    <t>Комплексна програма розвитку цивільного захисту м.Кузнецовськ на 2016-2020 роки</t>
  </si>
  <si>
    <t xml:space="preserve">Реконструкція нежитлового приміщення №104 в житловому будинку по м-ну Будівельників, 25/1 під центр надання адміністративних послуг (проектні (вишукувальні) роботи) </t>
  </si>
  <si>
    <t>100208</t>
  </si>
  <si>
    <t>Видатки на впровадження засобів обліку витрат та регулювання споживання води та теплової енергії</t>
  </si>
  <si>
    <t>100106</t>
  </si>
  <si>
    <t>Капітальний ремонт житлового фонду об'єднань співвласників багатоквартирних будинків</t>
  </si>
  <si>
    <t xml:space="preserve">Створення та встановлення системи відеоспостереження міста </t>
  </si>
  <si>
    <t>в т.ч.</t>
  </si>
  <si>
    <t>з районних і міських бюджетів бюджету міста Кузнецовськ на обслуговування осіб з обмеженими фізичними можливостями в комунальному закладі "Кузнецовський міський центр соціальної реабілітації дітей-інвалідів" імені З.А.Матвієнко:</t>
  </si>
  <si>
    <t>Реконструкція міської централізованої системи оповіщення м.Кузнецовськ (проектні (вишукувальні) роботи)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</si>
  <si>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t>
  </si>
  <si>
    <t>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</si>
  <si>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в тому числі за рахунок субвенції з обласного бюджету</t>
  </si>
  <si>
    <t>Програма співфінансування ремонтів житлових будинків ОСББ м.Кузнецовськ на 2016- 2020 роки в новій редакції</t>
  </si>
  <si>
    <t xml:space="preserve">Програма реформування і розвитку житлово-комунального господарства м.Кузнецовськ на 2016-2020 роки </t>
  </si>
  <si>
    <t>Внески у статутний капітал комунального підприємства "Благоустрій" Кузнецовської міської ради</t>
  </si>
  <si>
    <t>з обласного бюджету на Програму економічного та соціального розвитку Рівненської області на 2016 рік (проведення щорічного обласного конкурсу проектів розвитку територіальних громад області)</t>
  </si>
  <si>
    <t>06 жовтня  2016 року  №354</t>
  </si>
  <si>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</si>
  <si>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</si>
  <si>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</si>
  <si>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</si>
  <si>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</si>
  <si>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</si>
  <si>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</si>
  <si>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</si>
  <si>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</si>
  <si>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</si>
  <si>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</si>
  <si>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</si>
  <si>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</si>
  <si>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</si>
  <si>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</si>
  <si>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</si>
  <si>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</si>
  <si>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</si>
  <si>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</si>
  <si>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</si>
  <si>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</si>
  <si>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</si>
  <si>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</si>
  <si>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</si>
  <si>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</si>
  <si>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</si>
  <si>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</si>
  <si>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</si>
  <si>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</si>
  <si>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</si>
  <si>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1090</t>
  </si>
  <si>
    <t>1040</t>
  </si>
  <si>
    <t>0610</t>
  </si>
  <si>
    <t>0620</t>
  </si>
  <si>
    <t>1060</t>
  </si>
  <si>
    <t>0421</t>
  </si>
  <si>
    <t>0456</t>
  </si>
  <si>
    <t>0180</t>
  </si>
  <si>
    <t>0133</t>
  </si>
  <si>
    <t>0490</t>
  </si>
  <si>
    <t>1070</t>
  </si>
  <si>
    <t>1010</t>
  </si>
  <si>
    <t>1020</t>
  </si>
  <si>
    <t>0824</t>
  </si>
  <si>
    <t>0828</t>
  </si>
  <si>
    <t>0829</t>
  </si>
  <si>
    <t>3</t>
  </si>
  <si>
    <t xml:space="preserve">Допомога до досягнення дитиною трирічного віку  </t>
  </si>
  <si>
    <t xml:space="preserve">Допомога до досягнення дитиною трирічного віку </t>
  </si>
  <si>
    <t>Інші видатки (міська програма підтримки діяльності громадського формування з охорони громадського порядку "Кузнецовська муніципальна варта" на 2014-2015 роки).</t>
  </si>
  <si>
    <t>210107</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</si>
  <si>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</si>
  <si>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</si>
  <si>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Заходи та роботи з мобілізаційної підготовки місцевого значення</t>
  </si>
  <si>
    <t>0380</t>
  </si>
  <si>
    <t>100101</t>
  </si>
  <si>
    <t>Житлово-експлуатаційне господарство</t>
  </si>
  <si>
    <t>180107</t>
  </si>
  <si>
    <t>Фінансування енергозберігаючих заходів</t>
  </si>
  <si>
    <t>200700</t>
  </si>
  <si>
    <t>Інші природоохоронні заходи</t>
  </si>
  <si>
    <t>0470</t>
  </si>
  <si>
    <t>0540</t>
  </si>
  <si>
    <t>Інші видатки (програма реалізації питань управління нерухомим майном територіальної громади м.Кузнецовськ на 2011-2015 роки)</t>
  </si>
  <si>
    <t>180410</t>
  </si>
  <si>
    <t>0411</t>
  </si>
  <si>
    <t>16(гр4 +гр9)</t>
  </si>
  <si>
    <t>180409</t>
  </si>
  <si>
    <t>0511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</si>
  <si>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</si>
  <si>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до статутного фонду Кузнецовського міського комунального підприємства</t>
  </si>
  <si>
    <t>Внески до статутного фонду комунального підприємства "Міські електричні мережі"</t>
  </si>
  <si>
    <t>0220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</si>
  <si>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</si>
  <si>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</si>
  <si>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</si>
  <si>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</si>
  <si>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</si>
  <si>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</si>
  <si>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Влаштування майданчика з бетонних матеріалів для розміщення пересувних атракціонів</t>
  </si>
  <si>
    <t>/ гривень/</t>
  </si>
  <si>
    <t>в тому числі</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</si>
  <si>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</si>
  <si>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</si>
  <si>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</si>
  <si>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</si>
  <si>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</si>
  <si>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</si>
  <si>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</si>
  <si>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</si>
  <si>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</si>
  <si>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</si>
  <si>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</si>
  <si>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</si>
  <si>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</si>
  <si>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</si>
  <si>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</si>
  <si>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</si>
  <si>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</si>
  <si>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</si>
  <si>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</si>
  <si>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</si>
  <si>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</si>
  <si>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</si>
  <si>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</si>
  <si>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</si>
  <si>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</si>
  <si>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</si>
  <si>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</si>
  <si>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</si>
  <si>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</si>
  <si>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</si>
  <si>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</si>
  <si>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</si>
  <si>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</si>
  <si>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</si>
  <si>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</si>
  <si>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</si>
  <si>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</si>
  <si>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</si>
  <si>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</si>
  <si>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</si>
  <si>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</si>
  <si>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</si>
  <si>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</si>
  <si>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Загальний фонд</t>
  </si>
  <si>
    <t>Спеціальний фонд</t>
  </si>
  <si>
    <t>Код функціональної класифікації видатків та кредитування бюджету</t>
  </si>
  <si>
    <t>Реверсна дотація</t>
  </si>
  <si>
    <t xml:space="preserve">Назва головного розпорядника коштів              </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</si>
  <si>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</si>
  <si>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</si>
  <si>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</si>
  <si>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</si>
  <si>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</si>
  <si>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</si>
  <si>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</si>
  <si>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Житлове будівництво та придбання житла для окремих категорій населення</t>
  </si>
  <si>
    <t xml:space="preserve">Будівництво (придбання) житла для дітей - сиріт </t>
  </si>
  <si>
    <t>Реконструкція майданчика військової підготовки під поле для міні футболу загальноосвітньої школи №1, м.Кузнецовськ Рівненської області</t>
  </si>
  <si>
    <t>Благоустрій міст, сіл, селищ</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</si>
  <si>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</si>
  <si>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</si>
  <si>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Фінансове управління виконавчого комітету Кузнецовської міської ради</t>
  </si>
  <si>
    <t>Код типової відомчої класифікації видатків місцевих бюджетів</t>
  </si>
  <si>
    <t>Назва об"єктів відповідно до проектно-кошторисної документації тощо</t>
  </si>
  <si>
    <t>Землеустрій</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</si>
  <si>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</si>
  <si>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</si>
  <si>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</si>
  <si>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</si>
  <si>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</si>
  <si>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</si>
  <si>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</si>
  <si>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</si>
  <si>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</si>
  <si>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</si>
  <si>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</si>
  <si>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</si>
  <si>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</si>
  <si>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</si>
  <si>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</si>
  <si>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</si>
  <si>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</si>
  <si>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</si>
  <si>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</si>
  <si>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</si>
  <si>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</si>
  <si>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</si>
  <si>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</si>
  <si>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</si>
  <si>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</si>
  <si>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</si>
  <si>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</si>
  <si>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</si>
  <si>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</si>
  <si>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</si>
  <si>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</si>
  <si>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</si>
  <si>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</si>
  <si>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видатки споживання</t>
  </si>
  <si>
    <t xml:space="preserve">видатки розвитку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</si>
  <si>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</si>
  <si>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</si>
  <si>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</si>
  <si>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</si>
  <si>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</si>
  <si>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</si>
  <si>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</si>
  <si>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</si>
  <si>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</si>
  <si>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</si>
  <si>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</si>
  <si>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</si>
  <si>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</si>
  <si>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</si>
  <si>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</si>
  <si>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</si>
  <si>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</si>
  <si>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</si>
  <si>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</si>
  <si>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</si>
  <si>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</si>
  <si>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</si>
  <si>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</si>
  <si>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</si>
  <si>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</si>
  <si>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</si>
  <si>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</si>
  <si>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</si>
  <si>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081002 </t>
  </si>
  <si>
    <t>Інші заходи по охороні здоров'я </t>
  </si>
  <si>
    <t>081007 </t>
  </si>
  <si>
    <t>Програми і централізовані заходи боротьби з туберкульозом </t>
  </si>
  <si>
    <t>081009 </t>
  </si>
  <si>
    <t>Забезпечення централізованих заходів з лікування хворих на цукровий та нецукровий діабет </t>
  </si>
  <si>
    <t>081010 </t>
  </si>
  <si>
    <t>Централізовані заходи з лікування онкологічних хворих </t>
  </si>
  <si>
    <t>0763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</si>
  <si>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</si>
  <si>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</si>
  <si>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</si>
  <si>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</si>
  <si>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</si>
  <si>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</si>
  <si>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</si>
  <si>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</si>
  <si>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</si>
  <si>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</si>
  <si>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</si>
  <si>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</si>
  <si>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</si>
  <si>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</si>
  <si>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</si>
  <si>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</si>
  <si>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</si>
  <si>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</si>
  <si>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</si>
  <si>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</si>
  <si>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</si>
  <si>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</si>
  <si>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</si>
  <si>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</si>
  <si>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</si>
  <si>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</si>
  <si>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</si>
  <si>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</si>
  <si>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</si>
  <si>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</si>
  <si>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</si>
  <si>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</si>
  <si>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 xml:space="preserve">Інші заходи, пов"язані з економічною діяльністю </t>
  </si>
  <si>
    <t xml:space="preserve">     Секретар міської ради                                                     І.Шумра</t>
  </si>
  <si>
    <t>Секретар міської ради                                                            І.Шумра</t>
  </si>
  <si>
    <t xml:space="preserve">Видатки на проведення робіт, пов’язаних із будівництвом, реконструкцією, ремонтом та утриманням автомобільних доріг </t>
  </si>
  <si>
    <t>180404</t>
  </si>
  <si>
    <t xml:space="preserve">Підтримка малого і середнього підприємництва </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</si>
  <si>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2016-2018 роки).</t>
  </si>
  <si>
    <t>Інші видатки (міська програма з впровадження системи управління якістю ISO 9001:2008 в Кузнецовській міській раді та виконавчих органах ради на 2015-2016 роки)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</si>
  <si>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</si>
  <si>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</si>
  <si>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</si>
  <si>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</si>
  <si>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</si>
  <si>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 xml:space="preserve">Державна соціальна допомога малозабезпеченим сім’ям </t>
  </si>
  <si>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</si>
  <si>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</si>
  <si>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</si>
  <si>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</si>
  <si>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</si>
  <si>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</si>
  <si>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</si>
  <si>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</si>
  <si>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</si>
  <si>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</si>
  <si>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</si>
  <si>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Зміни до фінансування  бюджету м.Кузнецовськ на 2016 рік</t>
  </si>
  <si>
    <t>Інші видатки (міська програма висвітлення діяльності органів місцевого самоврядування в засобах масової інформації на 2016 рік)</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</si>
  <si>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</si>
  <si>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</si>
  <si>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</si>
  <si>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</si>
  <si>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</si>
  <si>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</si>
  <si>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</si>
  <si>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</si>
  <si>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</si>
  <si>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</si>
  <si>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</si>
  <si>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</si>
  <si>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</si>
  <si>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</si>
  <si>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</si>
  <si>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</si>
  <si>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</si>
  <si>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</si>
  <si>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</si>
  <si>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 xml:space="preserve">Код </t>
  </si>
  <si>
    <t>Найменування згідно з класифікацією фінансування бюджету</t>
  </si>
  <si>
    <t>ВСЬОГО</t>
  </si>
  <si>
    <t>Разом</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</si>
  <si>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</si>
  <si>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</si>
  <si>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</si>
  <si>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</si>
  <si>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</si>
  <si>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</si>
  <si>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</si>
  <si>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</si>
  <si>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</si>
  <si>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</si>
  <si>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</si>
  <si>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r>
      <t>Зміни обсягів бюджетних коштів</t>
    </r>
    <r>
      <rPr>
        <sz val="12"/>
        <color indexed="8"/>
        <rFont val="Times New Roman"/>
        <family val="1"/>
      </rPr>
      <t> </t>
    </r>
  </si>
  <si>
    <t>602100 </t>
  </si>
  <si>
    <t>На початок періоду </t>
  </si>
  <si>
    <t>602400</t>
  </si>
  <si>
    <t>Всього за типом боргового зобов'язання</t>
  </si>
  <si>
    <t xml:space="preserve">Субсидії населенню для відшкодування витрат на придбання твердого та рідкого пічного побутового палива і скрапленого газу </t>
  </si>
  <si>
    <t>250203</t>
  </si>
  <si>
    <t>Проведення виборів депутатів місцевих рад та сільських, селищних, міських голів</t>
  </si>
  <si>
    <t>0160</t>
  </si>
  <si>
    <t>210105</t>
  </si>
  <si>
    <t>Видатки на запобігання та ліквідацію надзвичайних ситуацій та наслідків стихійного лиха</t>
  </si>
  <si>
    <t>0320</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</si>
  <si>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</si>
  <si>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</si>
  <si>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</si>
  <si>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 xml:space="preserve">Інші субвенції </t>
  </si>
  <si>
    <t>Інші видатки (міська програма "Безпечне місто Кузнецовськ" на 2016-2017  роки ).</t>
  </si>
  <si>
    <t>Зміни</t>
  </si>
  <si>
    <t>до доходної частини бюджету м. Кузнецовськ на 2016 рік</t>
  </si>
  <si>
    <t>Код</t>
  </si>
  <si>
    <t>Офіційні трансферти</t>
  </si>
  <si>
    <t>Від органів державного управління</t>
  </si>
  <si>
    <t>Субвенції</t>
  </si>
  <si>
    <t>Інші видатки (міська комплексна програма підтримки сім"ї, дітей та молоді міста Кузнецовськ на 2016 рік)</t>
  </si>
  <si>
    <t>Найменування
згідно з типовою відомчою/типовою програмною/тимчасовою класифікацією видатків та кредитування місцевого бюджету</t>
  </si>
  <si>
    <t>Найменування місцевої (регіональної) програми</t>
  </si>
  <si>
    <t>Разом загальний та спеціальний фонди</t>
  </si>
  <si>
    <t>Міська комплексна програма "Здоров'я" на 2016 рік</t>
  </si>
  <si>
    <t>Інші видатки на соціальний захист  населення</t>
  </si>
  <si>
    <t>Програма соціальної допомоги в місті Кузнецовськ на 2016 рік</t>
  </si>
  <si>
    <t xml:space="preserve">Міська програма забезпечення житлом дітей-сиріт, дітей, позбавлених батьківського піклування та осіб з їх числа на 2016-2018 роки </t>
  </si>
  <si>
    <t>Міська програма "Ветеран" на 2015 рік</t>
  </si>
  <si>
    <t xml:space="preserve">Міська комплексна програма підтримки сім"ї, дітей та молоді міста Кузнецовськ на 2016 рік   </t>
  </si>
  <si>
    <t>Міська програма соціального захисту та підтримки учасників антитерористичної операції та членів їх сімей - мешканців м.Кузнецовськ</t>
  </si>
  <si>
    <t>Міська програма соціально-правового захисту дітей-сиріт, дітей, позбавлених батьківського піклування та дітей, які опинились в складних життєвих обставинах, подолання дитячої безпритульності та бездоглядності на 2016-2019 роки</t>
  </si>
  <si>
    <t>Програми і заходи міського центру соціальних служб для сім"ї, дітей та молоді</t>
  </si>
  <si>
    <r>
      <t xml:space="preserve">Міська програма підтримки молоді на 2016 рік   </t>
    </r>
    <r>
      <rPr>
        <b/>
        <sz val="14"/>
        <rFont val="Times New Roman"/>
        <family val="1"/>
      </rPr>
      <t xml:space="preserve"> </t>
    </r>
  </si>
  <si>
    <r>
      <t xml:space="preserve">Міська програма "Забезпечення рівних прав та можливостей жінок і чоловіків на період до 2016 року" </t>
    </r>
    <r>
      <rPr>
        <b/>
        <sz val="14"/>
        <rFont val="Times New Roman"/>
        <family val="1"/>
      </rPr>
      <t xml:space="preserve"> </t>
    </r>
  </si>
  <si>
    <t>Інші видатки</t>
  </si>
  <si>
    <t xml:space="preserve">Міська програма відпочинку та оздоровлення дітей на 2014-2017 роки      </t>
  </si>
  <si>
    <t xml:space="preserve">Міська програма реформування і розвитку житлово-комунального господарства міста Кузнецовськ на 2016-2020 роки </t>
  </si>
  <si>
    <t>Програма благоустрою міста Кузнецовськ на 2016-2020 роки</t>
  </si>
  <si>
    <t xml:space="preserve">Програма розвитку та реалізації питань містобудування у м. Кузнецовськ на 2016 рік </t>
  </si>
  <si>
    <t>Програма благоустрою                                міста Кузнецовськ на 2016 - 2020 роки</t>
  </si>
  <si>
    <t>Міська програма поводження з відходами міста Кузнецовськ на 2011-2015 роки</t>
  </si>
  <si>
    <t>Програма обладнання прибудинкових територій дитячими спортивними та ігровими майданчиками в місті Кузнецовськ на 2008 - 2015 роки</t>
  </si>
  <si>
    <t>Міська програма підтримки  місцевих засобів масової інформації Кузнецовської міської ради на 2013 рік</t>
  </si>
  <si>
    <t xml:space="preserve">Міська програма розвитку фізичної культури і спорту у місті Кузнецовськ на 2015-2016 роки           </t>
  </si>
  <si>
    <t>Капітальні вкладення</t>
  </si>
  <si>
    <r>
      <t>Міська програма "Безпечне місто Кузнецовськ</t>
    </r>
    <r>
      <rPr>
        <b/>
        <sz val="14"/>
        <rFont val="Times New Roman"/>
        <family val="1"/>
      </rPr>
      <t>"</t>
    </r>
    <r>
      <rPr>
        <sz val="14"/>
        <rFont val="Times New Roman"/>
        <family val="1"/>
      </rPr>
      <t xml:space="preserve"> на 2016-2017  роки </t>
    </r>
  </si>
  <si>
    <t>Програма реалізації природоохоронних заходів м.Кузнецовськ на 2012-2016 роки</t>
  </si>
  <si>
    <t>Міська програма забезпечення житлом дітей-сиріт, дітей, позбавлених батьківського піклування та осіб з їх числа на 2013-2015 роки</t>
  </si>
  <si>
    <t>Програма земельної реформи у м.Кузнецовськ на 2011-2015 роки</t>
  </si>
  <si>
    <t>Програма розвитку автомобільних доріг, дорожнього руху та його безпеки у місті Кузнецовськ на 2016-2020 роки</t>
  </si>
  <si>
    <t>Міська програма з енергозбереження м.Кузнецовськ на 2016-2020 роки</t>
  </si>
  <si>
    <t>Програма розвитку малого і середнього підприємництва в місті Кузнецовськ на 2015-2017 роки</t>
  </si>
  <si>
    <t>Програма благоустрою                                міста Кузнецовськ на 2011 - 2015 роки</t>
  </si>
  <si>
    <t>Міська програма енергозбереження міста Кузнецовськ на 2011-2015 роки</t>
  </si>
  <si>
    <t>Міська програма з мобілізаційної підготовки та мобілізації на 2015-2017 роки</t>
  </si>
  <si>
    <t>Субвенція на утримання обєктів спільного користування чи ліквідацію негативних наслідків діяльності обєктів спільного користування</t>
  </si>
  <si>
    <t>Програма підтримки комунального підприємства "Телерадіокомпанія "Бурштиновий шлях" на 2015 рік</t>
  </si>
  <si>
    <t>Міська програма з впровадження системи управління якістю ISO 9001:2008 в Кузнецовській міській раді та виконавчих органах ради на 2015-2016 роки</t>
  </si>
  <si>
    <t>Міська програма підтримки діяльності громадського формування з охорони громадського порядку "Кузнецовська муніципальна варта" на 2014-2015 роки</t>
  </si>
  <si>
    <t>Програма розвитку та реалізації питань містобудування у м.Кузнецовськ на 2011-2015 роки</t>
  </si>
  <si>
    <t xml:space="preserve">Міська програма висвітлення діяльності органів місцевого самоврядування в засобах масової інформації на 2016 рік </t>
  </si>
  <si>
    <t xml:space="preserve">Міська програма "Безпечне місто Кузнецовськ" на 2016-2017  роки </t>
  </si>
  <si>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2016-2018 роки </t>
  </si>
  <si>
    <t>250908</t>
  </si>
  <si>
    <t>Надання пільгового довгострокового кредиту громадянам на будівництво (реконструкцію) та придбання житла</t>
  </si>
  <si>
    <t>Міська програма забезпечення молоді житлом на 2013-2017 роки</t>
  </si>
  <si>
    <t>Управління освіти виконавчого комітету Кузнецовської міської ради</t>
  </si>
  <si>
    <t>Міська програма "Харчування учнів загальноосвітніх навчальних закладів міста Кузнецовськ " на 2016 рік</t>
  </si>
  <si>
    <t>Міська програма соціального захисту та підтримки учасників антитерористичної операції та членів їх сімей - мешканців м.Кузнецовськ на 2016 рік</t>
  </si>
  <si>
    <t xml:space="preserve">Iншi  культурно-освiтнi заклади та заходи </t>
  </si>
  <si>
    <t>Міська програма розвитку культури на 2013-2017 роки</t>
  </si>
  <si>
    <t>Програма розвитку парку культури та відпочинку м.Кузнецовськ на 2015-2020 роки</t>
  </si>
  <si>
    <t xml:space="preserve">Всього    по бюджету </t>
  </si>
  <si>
    <t>в тому числі за рахунок залишку освітньої субвенції</t>
  </si>
  <si>
    <t>в тому числі за рахунок залишку медичної субвенції</t>
  </si>
  <si>
    <t>в тому числі за рахунок освітньої субвенції</t>
  </si>
  <si>
    <t>в тому числі за рахунок медичної субвенції</t>
  </si>
  <si>
    <t xml:space="preserve">                           до рішення міської ради</t>
  </si>
  <si>
    <t>Найменування  згідно                                                      з  класифікацією доходів бюджету</t>
  </si>
  <si>
    <t>в т.ч.                           бюджет розвитку</t>
  </si>
  <si>
    <t xml:space="preserve">Податкові надходження </t>
  </si>
  <si>
    <t>Податки на доходи, податки на прибуток, податки на збільшення  ринкової вартості</t>
  </si>
  <si>
    <t>Податок та збір на доходи фізичних осіб</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</si>
  <si>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</si>
  <si>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</si>
  <si>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Податок на доходи фізичних осіб, що сплачується податковими агентами, із доходів платника податку інших ніж заробітна плата</t>
  </si>
  <si>
    <t xml:space="preserve">Податок на доходи фізичних осіб, що сплачується фізичними особами за результатами річного декларування </t>
  </si>
  <si>
    <t>Податок на доходи фiзичних осiб iз суми пенсiйних виплат або щомiсячного довiчного грошового утримання, що оподатковуються вiдповiдно до пiдпункту 164.2.19 пункту 164.2 статтi 164 Податкового кодексу</t>
  </si>
  <si>
    <t>Податок на прибуток пiдприємств</t>
  </si>
  <si>
    <t>Податок на прибуток пiдприємств та фiнансових установ комунальної власностi</t>
  </si>
  <si>
    <t>Внутрішні податки на товари та послуги</t>
  </si>
  <si>
    <t>Акцизний податок з реалізації суб'єктами господарювання роздрібної торгівлі підакцизних товарів</t>
  </si>
  <si>
    <t xml:space="preserve">Місцеві податки </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</si>
  <si>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</si>
  <si>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</si>
  <si>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</si>
  <si>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</si>
  <si>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</si>
  <si>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</si>
  <si>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</si>
  <si>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</si>
  <si>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</si>
  <si>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</si>
  <si>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r>
      <t>Туристичний збір</t>
    </r>
    <r>
      <rPr>
        <sz val="20"/>
        <rFont val="Times New Roman"/>
        <family val="1"/>
      </rPr>
      <t> </t>
    </r>
  </si>
  <si>
    <t>18030100 </t>
  </si>
  <si>
    <t>Туристичний збір, сплачений юридичними особами</t>
  </si>
  <si>
    <t>18030200 </t>
  </si>
  <si>
    <t>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</si>
  <si>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</si>
  <si>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</si>
  <si>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</si>
  <si>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Єдиний податок з сiльськогосподарських товаровиробникiв, у яких частка сiльськогосподарського товаровиробництва за попереднiй податковий (звiтний) рiк дорiвнює або перевищує 75 вiдсоткiв»</t>
  </si>
  <si>
    <t xml:space="preserve">Інші податки та збори                                  </t>
  </si>
  <si>
    <t xml:space="preserve">Екологічний податок                                    </t>
  </si>
  <si>
    <t>Надходження від викидів забруднюючих речовин в атмосферне повітря стаціонарними джерелами забруднення</t>
  </si>
  <si>
    <t xml:space="preserve">Надходження від скидів забруднюючих речовин безпосередньо у водні об'єкти                          </t>
  </si>
</sst>
</file>

<file path=xl/styles.xml><?xml version="1.0" encoding="utf-8"?>
<styleSheet xmlns="http://schemas.openxmlformats.org/spreadsheetml/2006/main">
  <numFmts count="6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112">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b/>
      <sz val="11"/>
      <name val="Times New Roman"/>
      <family val="1"/>
    </font>
    <font>
      <b/>
      <sz val="12"/>
      <color indexed="8"/>
      <name val="Times New Roman Cyr"/>
      <family val="1"/>
    </font>
    <font>
      <sz val="10"/>
      <name val="Helv"/>
      <family val="0"/>
    </font>
    <font>
      <b/>
      <sz val="15"/>
      <color indexed="62"/>
      <name val="Calibri"/>
      <family val="2"/>
    </font>
    <font>
      <b/>
      <sz val="11"/>
      <color indexed="62"/>
      <name val="Calibri"/>
      <family val="2"/>
    </font>
    <font>
      <b/>
      <sz val="18"/>
      <color indexed="62"/>
      <name val="Cambria"/>
      <family val="2"/>
    </font>
    <font>
      <b/>
      <sz val="16"/>
      <name val="Times New Roman"/>
      <family val="1"/>
    </font>
    <font>
      <sz val="12"/>
      <name val="Arial Cyr"/>
      <family val="2"/>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b/>
      <sz val="13"/>
      <name val="Times New Roman"/>
      <family val="1"/>
    </font>
    <font>
      <sz val="18"/>
      <color indexed="8"/>
      <name val="Times New Roman"/>
      <family val="1"/>
    </font>
    <font>
      <sz val="7"/>
      <name val="Times New Roman"/>
      <family val="1"/>
    </font>
    <font>
      <i/>
      <sz val="9"/>
      <name val="Times New Roman"/>
      <family val="1"/>
    </font>
    <font>
      <b/>
      <sz val="11"/>
      <color indexed="8"/>
      <name val="Times New Roman"/>
      <family val="1"/>
    </font>
    <font>
      <sz val="10"/>
      <color indexed="10"/>
      <name val="Times New Roman"/>
      <family val="1"/>
    </font>
    <font>
      <b/>
      <sz val="12"/>
      <color indexed="8"/>
      <name val="Times New Roman"/>
      <family val="1"/>
    </font>
    <font>
      <b/>
      <sz val="14"/>
      <name val="Times New Roman"/>
      <family val="1"/>
    </font>
    <font>
      <b/>
      <sz val="14"/>
      <color indexed="8"/>
      <name val="Times New Roman Cyr"/>
      <family val="1"/>
    </font>
    <font>
      <i/>
      <sz val="11"/>
      <name val="Times New Roman"/>
      <family val="1"/>
    </font>
    <font>
      <sz val="10"/>
      <name val="Arial"/>
      <family val="2"/>
    </font>
    <font>
      <i/>
      <sz val="10"/>
      <name val="Arial"/>
      <family val="2"/>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8"/>
      <name val="Tahoma"/>
      <family val="2"/>
    </font>
    <font>
      <sz val="8"/>
      <name val="Tahoma"/>
      <family val="2"/>
    </font>
    <font>
      <b/>
      <sz val="16"/>
      <color indexed="8"/>
      <name val="Times New Roman"/>
      <family val="1"/>
    </font>
    <font>
      <b/>
      <sz val="18"/>
      <color indexed="8"/>
      <name val="Times New Roman"/>
      <family val="1"/>
    </font>
    <font>
      <sz val="24"/>
      <color indexed="8"/>
      <name val="Times New Roman"/>
      <family val="1"/>
    </font>
    <font>
      <b/>
      <sz val="26"/>
      <color indexed="8"/>
      <name val="Times New Roman"/>
      <family val="1"/>
    </font>
    <font>
      <sz val="18"/>
      <name val="Arial Cyr"/>
      <family val="0"/>
    </font>
    <font>
      <sz val="20"/>
      <name val="Times New Roman"/>
      <family val="1"/>
    </font>
    <font>
      <b/>
      <sz val="10"/>
      <name val="Arial Cyr"/>
      <family val="0"/>
    </font>
    <font>
      <sz val="9"/>
      <name val="Arial Cyr"/>
      <family val="0"/>
    </font>
    <font>
      <b/>
      <sz val="7"/>
      <name val="Times New Roman"/>
      <family val="1"/>
    </font>
    <font>
      <b/>
      <sz val="14"/>
      <color indexed="10"/>
      <name val="Times New Roman"/>
      <family val="1"/>
    </font>
    <font>
      <sz val="13"/>
      <name val="Arial Cyr"/>
      <family val="0"/>
    </font>
    <font>
      <sz val="14"/>
      <color indexed="10"/>
      <name val="Times New Roman"/>
      <family val="1"/>
    </font>
    <font>
      <sz val="10"/>
      <color indexed="10"/>
      <name val="Arial Cyr"/>
      <family val="0"/>
    </font>
    <font>
      <sz val="20"/>
      <name val="Arial Cyr"/>
      <family val="0"/>
    </font>
    <font>
      <b/>
      <sz val="20"/>
      <color indexed="8"/>
      <name val="Times New Roman"/>
      <family val="1"/>
    </font>
    <font>
      <b/>
      <sz val="21"/>
      <color indexed="8"/>
      <name val="Times New Roman"/>
      <family val="1"/>
    </font>
    <font>
      <sz val="16"/>
      <color indexed="8"/>
      <name val="Times New Roman"/>
      <family val="1"/>
    </font>
    <font>
      <sz val="21"/>
      <color indexed="8"/>
      <name val="Times New Roman"/>
      <family val="1"/>
    </font>
    <font>
      <sz val="19"/>
      <color indexed="8"/>
      <name val="Times New Roman"/>
      <family val="1"/>
    </font>
    <font>
      <b/>
      <sz val="20"/>
      <name val="Times New Roman"/>
      <family val="1"/>
    </font>
    <font>
      <sz val="16"/>
      <name val="Times New Roman"/>
      <family val="1"/>
    </font>
    <font>
      <b/>
      <sz val="19"/>
      <color indexed="8"/>
      <name val="Times New Roman"/>
      <family val="1"/>
    </font>
    <font>
      <sz val="20"/>
      <color indexed="8"/>
      <name val="Times New Roman"/>
      <family val="1"/>
    </font>
    <font>
      <b/>
      <sz val="8"/>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sz val="10"/>
      <color indexed="60"/>
      <name val="Times New Roman CYR"/>
      <family val="0"/>
    </font>
    <font>
      <sz val="12"/>
      <color indexed="60"/>
      <name val="Times New Roman Cyr"/>
      <family val="1"/>
    </font>
    <font>
      <sz val="10"/>
      <color indexed="60"/>
      <name val="Times New Roman"/>
      <family val="1"/>
    </font>
    <font>
      <sz val="10"/>
      <color indexed="60"/>
      <name val="Times New Roman Cyr"/>
      <family val="1"/>
    </font>
    <font>
      <b/>
      <sz val="21"/>
      <color indexed="9"/>
      <name val="Times New Roman"/>
      <family val="1"/>
    </font>
    <font>
      <b/>
      <sz val="14"/>
      <color indexed="8"/>
      <name val="Times New Roman"/>
      <family val="0"/>
    </font>
    <font>
      <b/>
      <sz val="10"/>
      <color indexed="8"/>
      <name val="Times New Roman"/>
      <family val="0"/>
    </font>
    <font>
      <sz val="10"/>
      <color indexed="8"/>
      <name val="Arial Cyr"/>
      <family val="0"/>
    </font>
    <font>
      <sz val="14"/>
      <color indexed="8"/>
      <name val="Arial Cyr"/>
      <family val="0"/>
    </font>
    <font>
      <b/>
      <sz val="24"/>
      <color indexed="8"/>
      <name val="Times New Roman"/>
      <family val="0"/>
    </font>
    <font>
      <b/>
      <sz val="17"/>
      <color indexed="8"/>
      <name val="Times New Roman"/>
      <family val="0"/>
    </font>
    <font>
      <b/>
      <sz val="8"/>
      <name val="Arial Cyr"/>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gray0625"/>
    </fill>
    <fill>
      <patternFill patternType="gray0625">
        <bgColor indexed="9"/>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style="hair"/>
    </border>
    <border>
      <left style="thin"/>
      <right>
        <color indexed="63"/>
      </right>
      <top style="hair"/>
      <bottom style="hair">
        <color indexed="8"/>
      </bottom>
    </border>
    <border>
      <left style="hair">
        <color indexed="8"/>
      </left>
      <right style="hair">
        <color indexed="8"/>
      </right>
      <top style="hair"/>
      <bottom style="hair">
        <color indexed="8"/>
      </bottom>
    </border>
    <border>
      <left style="thin"/>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right>
        <color indexed="63"/>
      </right>
      <top>
        <color indexed="63"/>
      </top>
      <bottom style="hair">
        <color indexed="8"/>
      </bottom>
    </border>
    <border>
      <left style="hair">
        <color indexed="8"/>
      </left>
      <right style="hair">
        <color indexed="8"/>
      </right>
      <top>
        <color indexed="63"/>
      </top>
      <bottom style="hair">
        <color indexed="8"/>
      </bottom>
    </border>
    <border>
      <left style="hair"/>
      <right style="hair"/>
      <top>
        <color indexed="63"/>
      </top>
      <bottom style="hair"/>
    </border>
    <border>
      <left style="thin"/>
      <right>
        <color indexed="63"/>
      </right>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2" borderId="0" applyNumberFormat="0" applyBorder="0" applyAlignment="0" applyProtection="0"/>
    <xf numFmtId="0" fontId="85" fillId="5" borderId="0" applyNumberFormat="0" applyBorder="0" applyAlignment="0" applyProtection="0"/>
    <xf numFmtId="0" fontId="85" fillId="3"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6" borderId="0" applyNumberFormat="0" applyBorder="0" applyAlignment="0" applyProtection="0"/>
    <xf numFmtId="0" fontId="85" fillId="9" borderId="0" applyNumberFormat="0" applyBorder="0" applyAlignment="0" applyProtection="0"/>
    <xf numFmtId="0" fontId="85" fillId="3" borderId="0" applyNumberFormat="0" applyBorder="0" applyAlignment="0" applyProtection="0"/>
    <xf numFmtId="0" fontId="86" fillId="10"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6" borderId="0" applyNumberFormat="0" applyBorder="0" applyAlignment="0" applyProtection="0"/>
    <xf numFmtId="0" fontId="86" fillId="10" borderId="0" applyNumberFormat="0" applyBorder="0" applyAlignment="0" applyProtection="0"/>
    <xf numFmtId="0" fontId="86" fillId="3"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6" fillId="10" borderId="0" applyNumberFormat="0" applyBorder="0" applyAlignment="0" applyProtection="0"/>
    <xf numFmtId="0" fontId="86" fillId="14" borderId="0" applyNumberFormat="0" applyBorder="0" applyAlignment="0" applyProtection="0"/>
    <xf numFmtId="0" fontId="87" fillId="3" borderId="1" applyNumberFormat="0" applyAlignment="0" applyProtection="0"/>
    <xf numFmtId="0" fontId="88" fillId="2" borderId="2" applyNumberFormat="0" applyAlignment="0" applyProtection="0"/>
    <xf numFmtId="0" fontId="89"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90"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91" fillId="0" borderId="6" applyNumberFormat="0" applyFill="0" applyAlignment="0" applyProtection="0"/>
    <xf numFmtId="0" fontId="92" fillId="15" borderId="7" applyNumberFormat="0" applyAlignment="0" applyProtection="0"/>
    <xf numFmtId="0" fontId="34" fillId="0" borderId="0" applyNumberFormat="0" applyFill="0" applyBorder="0" applyAlignment="0" applyProtection="0"/>
    <xf numFmtId="0" fontId="93" fillId="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1" fillId="0" borderId="0">
      <alignment/>
      <protection/>
    </xf>
    <xf numFmtId="0" fontId="0" fillId="0" borderId="0">
      <alignment/>
      <protection/>
    </xf>
    <xf numFmtId="0" fontId="21" fillId="0" borderId="0">
      <alignment/>
      <protection/>
    </xf>
    <xf numFmtId="0" fontId="6" fillId="0" borderId="0" applyNumberFormat="0" applyFill="0" applyBorder="0" applyAlignment="0" applyProtection="0"/>
    <xf numFmtId="0" fontId="94" fillId="16" borderId="0" applyNumberFormat="0" applyBorder="0" applyAlignment="0" applyProtection="0"/>
    <xf numFmtId="0" fontId="95"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96" fillId="0" borderId="9"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8" fillId="17" borderId="0" applyNumberFormat="0" applyBorder="0" applyAlignment="0" applyProtection="0"/>
  </cellStyleXfs>
  <cellXfs count="563">
    <xf numFmtId="0" fontId="0" fillId="0" borderId="0" xfId="0" applyAlignment="1">
      <alignment/>
    </xf>
    <xf numFmtId="0" fontId="0" fillId="0" borderId="0" xfId="0" applyFill="1" applyBorder="1" applyAlignment="1">
      <alignment/>
    </xf>
    <xf numFmtId="0" fontId="2" fillId="0" borderId="10" xfId="0" applyFont="1" applyBorder="1" applyAlignment="1">
      <alignment wrapText="1"/>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7" fillId="0" borderId="0" xfId="0" applyFont="1" applyAlignment="1">
      <alignment/>
    </xf>
    <xf numFmtId="0" fontId="20" fillId="0" borderId="0" xfId="0" applyFont="1" applyAlignment="1">
      <alignment/>
    </xf>
    <xf numFmtId="0" fontId="20" fillId="0" borderId="0" xfId="0" applyFont="1" applyFill="1" applyAlignment="1">
      <alignment/>
    </xf>
    <xf numFmtId="0" fontId="20" fillId="0" borderId="0" xfId="0" applyFont="1" applyBorder="1" applyAlignment="1">
      <alignment/>
    </xf>
    <xf numFmtId="0" fontId="2" fillId="0" borderId="10" xfId="0" applyFont="1" applyBorder="1" applyAlignment="1">
      <alignment horizontal="left" wrapText="1"/>
    </xf>
    <xf numFmtId="49" fontId="0" fillId="0" borderId="0" xfId="0" applyNumberFormat="1" applyAlignment="1" applyProtection="1">
      <alignment vertical="top"/>
      <protection locked="0"/>
    </xf>
    <xf numFmtId="0" fontId="7"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3" fillId="0" borderId="0" xfId="0" applyNumberFormat="1" applyFont="1" applyAlignment="1" applyProtection="1">
      <alignment vertical="top"/>
      <protection locked="0"/>
    </xf>
    <xf numFmtId="0" fontId="23" fillId="0" borderId="0" xfId="0" applyFont="1" applyAlignment="1">
      <alignment/>
    </xf>
    <xf numFmtId="0" fontId="23" fillId="0" borderId="0" xfId="0" applyFont="1" applyAlignment="1">
      <alignment horizontal="left" vertical="center"/>
    </xf>
    <xf numFmtId="0" fontId="14"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0" fontId="11"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0" fontId="10"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horizontal="center"/>
    </xf>
    <xf numFmtId="49" fontId="26"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16" fillId="0" borderId="10" xfId="54" applyNumberFormat="1" applyFont="1" applyFill="1" applyBorder="1" applyAlignment="1">
      <alignment horizontal="center" wrapText="1"/>
      <protection/>
    </xf>
    <xf numFmtId="49" fontId="2" fillId="0" borderId="0" xfId="0" applyNumberFormat="1" applyFont="1" applyBorder="1" applyAlignment="1">
      <alignment/>
    </xf>
    <xf numFmtId="0" fontId="7" fillId="0" borderId="0" xfId="0" applyFont="1" applyAlignment="1">
      <alignment/>
    </xf>
    <xf numFmtId="0" fontId="7" fillId="0" borderId="0" xfId="0" applyFont="1" applyBorder="1" applyAlignment="1">
      <alignment horizontal="center"/>
    </xf>
    <xf numFmtId="192" fontId="2" fillId="0" borderId="10" xfId="0" applyNumberFormat="1" applyFont="1" applyBorder="1" applyAlignment="1">
      <alignment wrapText="1"/>
    </xf>
    <xf numFmtId="49" fontId="2" fillId="0" borderId="0" xfId="0" applyNumberFormat="1" applyFont="1" applyAlignment="1">
      <alignment horizontal="center" vertical="center"/>
    </xf>
    <xf numFmtId="0" fontId="7" fillId="0" borderId="0" xfId="0" applyFont="1" applyAlignment="1">
      <alignment horizontal="left" vertical="center"/>
    </xf>
    <xf numFmtId="49" fontId="2" fillId="0" borderId="0" xfId="0" applyNumberFormat="1" applyFont="1" applyAlignment="1">
      <alignment/>
    </xf>
    <xf numFmtId="0" fontId="31" fillId="0" borderId="0" xfId="0" applyFont="1" applyAlignment="1">
      <alignment/>
    </xf>
    <xf numFmtId="0" fontId="15" fillId="0" borderId="0" xfId="57" applyFont="1">
      <alignment/>
      <protection/>
    </xf>
    <xf numFmtId="0" fontId="36" fillId="0" borderId="0" xfId="57" applyFont="1">
      <alignment/>
      <protection/>
    </xf>
    <xf numFmtId="0" fontId="24" fillId="0" borderId="0" xfId="57" applyFont="1">
      <alignment/>
      <protection/>
    </xf>
    <xf numFmtId="0" fontId="35" fillId="0" borderId="0" xfId="57" applyFont="1" applyAlignment="1">
      <alignment horizontal="center"/>
      <protection/>
    </xf>
    <xf numFmtId="0" fontId="36" fillId="0" borderId="0" xfId="57" applyFont="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1" xfId="57" applyFont="1" applyBorder="1" applyAlignment="1">
      <alignment horizontal="center" vertical="center" wrapText="1"/>
      <protection/>
    </xf>
    <xf numFmtId="49" fontId="24" fillId="0" borderId="10" xfId="57" applyNumberFormat="1" applyFont="1" applyBorder="1" applyAlignment="1">
      <alignment horizontal="center" vertical="center" wrapText="1"/>
      <protection/>
    </xf>
    <xf numFmtId="49" fontId="37" fillId="6" borderId="10" xfId="57" applyNumberFormat="1" applyFont="1" applyFill="1" applyBorder="1" applyAlignment="1">
      <alignment horizontal="center" vertical="center" wrapText="1"/>
      <protection/>
    </xf>
    <xf numFmtId="49" fontId="38" fillId="0" borderId="10" xfId="57" applyNumberFormat="1" applyFont="1" applyBorder="1" applyAlignment="1">
      <alignment horizontal="center" vertical="center" wrapText="1"/>
      <protection/>
    </xf>
    <xf numFmtId="49" fontId="24" fillId="0" borderId="0" xfId="57" applyNumberFormat="1" applyFont="1">
      <alignment/>
      <protection/>
    </xf>
    <xf numFmtId="49" fontId="36" fillId="0" borderId="0" xfId="57" applyNumberFormat="1" applyFont="1">
      <alignment/>
      <protection/>
    </xf>
    <xf numFmtId="0" fontId="41" fillId="0" borderId="0" xfId="57" applyFont="1">
      <alignment/>
      <protection/>
    </xf>
    <xf numFmtId="49" fontId="19" fillId="0" borderId="0" xfId="57" applyNumberFormat="1" applyFont="1" applyFill="1" applyBorder="1" applyAlignment="1">
      <alignment horizontal="center" vertical="center" wrapText="1"/>
      <protection/>
    </xf>
    <xf numFmtId="49" fontId="20" fillId="0" borderId="0" xfId="57" applyNumberFormat="1" applyFont="1" applyFill="1" applyBorder="1" applyAlignment="1" applyProtection="1">
      <alignment vertical="top" wrapText="1"/>
      <protection locked="0"/>
    </xf>
    <xf numFmtId="0" fontId="36" fillId="0" borderId="0" xfId="57" applyFont="1" applyBorder="1">
      <alignment/>
      <protection/>
    </xf>
    <xf numFmtId="49" fontId="19" fillId="0" borderId="0" xfId="57" applyNumberFormat="1" applyFont="1" applyFill="1" applyBorder="1" applyAlignment="1" applyProtection="1">
      <alignment vertical="top" wrapText="1"/>
      <protection locked="0"/>
    </xf>
    <xf numFmtId="49" fontId="17" fillId="0" borderId="12"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7"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10" xfId="0" applyFont="1" applyBorder="1" applyAlignment="1">
      <alignment horizontal="center" vertical="center" wrapText="1"/>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xf>
    <xf numFmtId="0" fontId="2" fillId="0" borderId="0" xfId="0" applyFont="1" applyFill="1" applyBorder="1" applyAlignment="1">
      <alignment/>
    </xf>
    <xf numFmtId="0" fontId="31" fillId="0" borderId="0" xfId="0" applyFont="1" applyFill="1" applyBorder="1" applyAlignment="1">
      <alignment/>
    </xf>
    <xf numFmtId="1" fontId="1" fillId="0" borderId="0" xfId="0" applyNumberFormat="1" applyFont="1" applyFill="1" applyBorder="1" applyAlignment="1">
      <alignment horizontal="center" vertical="top"/>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0" xfId="0" applyFont="1" applyFill="1" applyBorder="1" applyAlignment="1">
      <alignment/>
    </xf>
    <xf numFmtId="49" fontId="46" fillId="18" borderId="10" xfId="0" applyNumberFormat="1" applyFont="1" applyFill="1" applyBorder="1" applyAlignment="1">
      <alignment horizontal="center" vertical="top" wrapText="1"/>
    </xf>
    <xf numFmtId="49" fontId="46" fillId="18" borderId="10" xfId="0" applyNumberFormat="1" applyFont="1" applyFill="1" applyBorder="1" applyAlignment="1">
      <alignment vertical="top" wrapText="1"/>
    </xf>
    <xf numFmtId="0" fontId="15" fillId="0" borderId="0" xfId="0" applyFont="1" applyFill="1" applyBorder="1" applyAlignment="1">
      <alignment/>
    </xf>
    <xf numFmtId="49" fontId="46" fillId="19" borderId="10" xfId="0" applyNumberFormat="1" applyFont="1" applyFill="1" applyBorder="1" applyAlignment="1">
      <alignment horizontal="center" vertical="top" wrapText="1"/>
    </xf>
    <xf numFmtId="49" fontId="46" fillId="19" borderId="10" xfId="0" applyNumberFormat="1" applyFont="1" applyFill="1" applyBorder="1" applyAlignment="1">
      <alignment vertical="top" wrapText="1"/>
    </xf>
    <xf numFmtId="0" fontId="10" fillId="0" borderId="0" xfId="0" applyFont="1" applyFill="1" applyBorder="1" applyAlignment="1">
      <alignment/>
    </xf>
    <xf numFmtId="0" fontId="3" fillId="0" borderId="10" xfId="0" applyFont="1" applyBorder="1" applyAlignment="1">
      <alignment wrapText="1"/>
    </xf>
    <xf numFmtId="49" fontId="42" fillId="0" borderId="10" xfId="0" applyNumberFormat="1" applyFont="1" applyFill="1" applyBorder="1" applyAlignment="1">
      <alignment wrapText="1"/>
    </xf>
    <xf numFmtId="49" fontId="23" fillId="0" borderId="0" xfId="0" applyNumberFormat="1" applyFont="1" applyFill="1" applyBorder="1" applyAlignment="1">
      <alignment horizontal="center" vertical="top" wrapText="1"/>
    </xf>
    <xf numFmtId="0" fontId="23" fillId="0" borderId="0" xfId="0" applyFont="1" applyFill="1" applyBorder="1" applyAlignment="1">
      <alignment/>
    </xf>
    <xf numFmtId="0" fontId="24" fillId="0" borderId="0" xfId="0" applyFont="1" applyFill="1" applyBorder="1" applyAlignment="1">
      <alignment/>
    </xf>
    <xf numFmtId="49" fontId="23" fillId="0" borderId="0" xfId="0" applyNumberFormat="1" applyFont="1" applyFill="1" applyBorder="1" applyAlignment="1">
      <alignment horizontal="center" vertical="top"/>
    </xf>
    <xf numFmtId="1" fontId="16" fillId="0" borderId="10" xfId="54" applyNumberFormat="1" applyFont="1" applyFill="1" applyBorder="1" applyAlignment="1">
      <alignment horizontal="center" wrapText="1"/>
      <protection/>
    </xf>
    <xf numFmtId="49" fontId="7" fillId="0" borderId="10" xfId="0" applyNumberFormat="1"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0" borderId="10" xfId="0" applyNumberFormat="1" applyFont="1" applyBorder="1" applyAlignment="1">
      <alignment horizontal="left" wrapText="1"/>
    </xf>
    <xf numFmtId="49" fontId="39" fillId="0" borderId="10" xfId="54" applyNumberFormat="1" applyFont="1" applyFill="1" applyBorder="1" applyAlignment="1">
      <alignment horizontal="center" vertical="center" wrapText="1"/>
      <protection/>
    </xf>
    <xf numFmtId="49" fontId="46" fillId="18" borderId="10" xfId="0" applyNumberFormat="1" applyFont="1" applyFill="1" applyBorder="1" applyAlignment="1">
      <alignment horizontal="center" wrapText="1"/>
    </xf>
    <xf numFmtId="49" fontId="46" fillId="18" borderId="10" xfId="0" applyNumberFormat="1" applyFont="1" applyFill="1" applyBorder="1" applyAlignment="1">
      <alignment wrapText="1"/>
    </xf>
    <xf numFmtId="49" fontId="17" fillId="0" borderId="10" xfId="0" applyNumberFormat="1" applyFont="1" applyFill="1" applyBorder="1" applyAlignment="1">
      <alignment horizontal="center" wrapText="1"/>
    </xf>
    <xf numFmtId="49" fontId="3" fillId="0" borderId="10" xfId="0" applyNumberFormat="1" applyFont="1" applyFill="1" applyBorder="1" applyAlignment="1">
      <alignment wrapText="1"/>
    </xf>
    <xf numFmtId="49" fontId="46" fillId="19" borderId="10" xfId="0" applyNumberFormat="1" applyFont="1" applyFill="1" applyBorder="1" applyAlignment="1">
      <alignment horizontal="center" wrapText="1"/>
    </xf>
    <xf numFmtId="49" fontId="46" fillId="19" borderId="10" xfId="0" applyNumberFormat="1" applyFont="1" applyFill="1" applyBorder="1" applyAlignment="1">
      <alignment wrapText="1"/>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0" fontId="13" fillId="0" borderId="10" xfId="0" applyFont="1" applyBorder="1" applyAlignment="1">
      <alignment horizontal="left" wrapText="1"/>
    </xf>
    <xf numFmtId="3" fontId="2" fillId="0" borderId="13" xfId="0" applyNumberFormat="1" applyFont="1" applyFill="1" applyBorder="1" applyAlignment="1" applyProtection="1">
      <alignment horizontal="left" wrapText="1"/>
      <protection locked="0"/>
    </xf>
    <xf numFmtId="3" fontId="2" fillId="0" borderId="14" xfId="0" applyNumberFormat="1" applyFont="1" applyFill="1" applyBorder="1" applyAlignment="1" applyProtection="1">
      <alignment horizontal="left" wrapText="1"/>
      <protection locked="0"/>
    </xf>
    <xf numFmtId="192" fontId="13" fillId="0" borderId="10" xfId="0" applyNumberFormat="1" applyFont="1" applyBorder="1" applyAlignment="1">
      <alignment horizontal="center"/>
    </xf>
    <xf numFmtId="1" fontId="13" fillId="0" borderId="10" xfId="0" applyNumberFormat="1" applyFont="1" applyBorder="1" applyAlignment="1">
      <alignment horizontal="center"/>
    </xf>
    <xf numFmtId="49" fontId="17" fillId="0" borderId="10" xfId="0" applyNumberFormat="1" applyFont="1" applyBorder="1" applyAlignment="1">
      <alignment horizontal="center" wrapText="1"/>
    </xf>
    <xf numFmtId="0" fontId="3" fillId="0" borderId="10" xfId="0" applyFont="1" applyBorder="1" applyAlignment="1">
      <alignment/>
    </xf>
    <xf numFmtId="49" fontId="16" fillId="0" borderId="10" xfId="0" applyNumberFormat="1" applyFont="1" applyFill="1" applyBorder="1" applyAlignment="1">
      <alignment horizontal="center" wrapText="1"/>
    </xf>
    <xf numFmtId="1" fontId="16" fillId="0" borderId="10" xfId="0" applyNumberFormat="1" applyFont="1" applyFill="1" applyBorder="1" applyAlignment="1">
      <alignment horizontal="center" wrapText="1"/>
    </xf>
    <xf numFmtId="1" fontId="17" fillId="0" borderId="10" xfId="0" applyNumberFormat="1" applyFont="1" applyBorder="1" applyAlignment="1">
      <alignment horizontal="center" wrapText="1"/>
    </xf>
    <xf numFmtId="49" fontId="18" fillId="0" borderId="10" xfId="0" applyNumberFormat="1" applyFont="1" applyFill="1" applyBorder="1" applyAlignment="1" applyProtection="1">
      <alignment wrapText="1"/>
      <protection locked="0"/>
    </xf>
    <xf numFmtId="49" fontId="3" fillId="0" borderId="10" xfId="0" applyNumberFormat="1" applyFont="1" applyBorder="1" applyAlignment="1" applyProtection="1">
      <alignment wrapText="1"/>
      <protection locked="0"/>
    </xf>
    <xf numFmtId="49" fontId="13" fillId="0" borderId="10" xfId="0" applyNumberFormat="1" applyFont="1" applyFill="1" applyBorder="1" applyAlignment="1">
      <alignment horizontal="center" wrapText="1"/>
    </xf>
    <xf numFmtId="0" fontId="2" fillId="0" borderId="10" xfId="0" applyNumberFormat="1" applyFont="1" applyFill="1" applyBorder="1" applyAlignment="1" applyProtection="1">
      <alignment wrapText="1"/>
      <protection locked="0"/>
    </xf>
    <xf numFmtId="49" fontId="46" fillId="19" borderId="10" xfId="0" applyNumberFormat="1" applyFont="1" applyFill="1" applyBorder="1" applyAlignment="1">
      <alignment horizontal="left" wrapText="1"/>
    </xf>
    <xf numFmtId="49" fontId="2" fillId="0" borderId="10" xfId="0" applyNumberFormat="1" applyFont="1" applyBorder="1" applyAlignment="1" applyProtection="1">
      <alignment horizontal="left" wrapText="1"/>
      <protection locked="0"/>
    </xf>
    <xf numFmtId="49" fontId="22" fillId="19" borderId="10" xfId="0" applyNumberFormat="1" applyFont="1" applyFill="1" applyBorder="1" applyAlignment="1">
      <alignment horizontal="center" wrapText="1"/>
    </xf>
    <xf numFmtId="49" fontId="16" fillId="2" borderId="10" xfId="0" applyNumberFormat="1" applyFont="1" applyFill="1" applyBorder="1" applyAlignment="1">
      <alignment horizontal="center" wrapText="1"/>
    </xf>
    <xf numFmtId="49" fontId="3" fillId="2" borderId="10" xfId="0" applyNumberFormat="1" applyFont="1" applyFill="1" applyBorder="1" applyAlignment="1">
      <alignment wrapText="1"/>
    </xf>
    <xf numFmtId="49" fontId="13" fillId="0" borderId="10" xfId="0" applyNumberFormat="1" applyFont="1" applyBorder="1" applyAlignment="1">
      <alignment horizontal="center" wrapText="1"/>
    </xf>
    <xf numFmtId="49" fontId="3" fillId="0" borderId="10" xfId="53" applyNumberFormat="1" applyFont="1" applyFill="1" applyBorder="1" applyAlignment="1">
      <alignment wrapText="1"/>
      <protection/>
    </xf>
    <xf numFmtId="49" fontId="3" fillId="0" borderId="10" xfId="54" applyNumberFormat="1" applyFont="1" applyFill="1" applyBorder="1" applyAlignment="1">
      <alignment horizontal="left" wrapText="1"/>
      <protection/>
    </xf>
    <xf numFmtId="49" fontId="48" fillId="19" borderId="10" xfId="0" applyNumberFormat="1" applyFont="1" applyFill="1" applyBorder="1" applyAlignment="1">
      <alignment horizontal="left" wrapText="1"/>
    </xf>
    <xf numFmtId="49" fontId="3" fillId="0" borderId="10" xfId="53" applyNumberFormat="1" applyFont="1" applyFill="1" applyBorder="1" applyAlignment="1">
      <alignment horizontal="center" wrapText="1"/>
      <protection/>
    </xf>
    <xf numFmtId="49" fontId="16" fillId="0" borderId="10" xfId="53" applyNumberFormat="1" applyFont="1" applyFill="1" applyBorder="1" applyAlignment="1">
      <alignment horizontal="center" wrapText="1"/>
      <protection/>
    </xf>
    <xf numFmtId="49" fontId="46" fillId="18" borderId="10" xfId="0" applyNumberFormat="1" applyFont="1" applyFill="1" applyBorder="1" applyAlignment="1">
      <alignment horizontal="left" wrapText="1"/>
    </xf>
    <xf numFmtId="49" fontId="3"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49" fontId="3" fillId="0" borderId="10" xfId="0" applyNumberFormat="1" applyFont="1" applyFill="1" applyBorder="1" applyAlignment="1">
      <alignment horizontal="left" wrapText="1"/>
    </xf>
    <xf numFmtId="2" fontId="3" fillId="0" borderId="10" xfId="54" applyNumberFormat="1" applyFont="1" applyFill="1" applyBorder="1" applyAlignment="1">
      <alignment horizontal="left" wrapText="1"/>
      <protection/>
    </xf>
    <xf numFmtId="49" fontId="27" fillId="6" borderId="10" xfId="0" applyNumberFormat="1" applyFont="1" applyFill="1" applyBorder="1" applyAlignment="1">
      <alignment horizontal="center" wrapText="1"/>
    </xf>
    <xf numFmtId="49" fontId="20" fillId="6" borderId="10" xfId="42" applyNumberFormat="1" applyFont="1" applyFill="1" applyBorder="1" applyAlignment="1" applyProtection="1">
      <alignment wrapText="1"/>
      <protection locked="0"/>
    </xf>
    <xf numFmtId="49" fontId="27" fillId="0" borderId="10" xfId="0" applyNumberFormat="1" applyFont="1" applyFill="1" applyBorder="1" applyAlignment="1">
      <alignment horizontal="center" wrapText="1"/>
    </xf>
    <xf numFmtId="49" fontId="20" fillId="0" borderId="10" xfId="0" applyNumberFormat="1" applyFont="1" applyFill="1" applyBorder="1" applyAlignment="1" applyProtection="1">
      <alignment wrapText="1"/>
      <protection locked="0"/>
    </xf>
    <xf numFmtId="49" fontId="18" fillId="0" borderId="10" xfId="0" applyNumberFormat="1" applyFont="1" applyFill="1" applyBorder="1" applyAlignment="1" applyProtection="1">
      <alignment horizontal="left" wrapText="1"/>
      <protection locked="0"/>
    </xf>
    <xf numFmtId="3" fontId="2" fillId="0" borderId="10" xfId="0" applyNumberFormat="1" applyFont="1" applyBorder="1" applyAlignment="1">
      <alignment horizontal="left" wrapText="1"/>
    </xf>
    <xf numFmtId="49" fontId="3" fillId="2" borderId="10" xfId="0" applyNumberFormat="1" applyFont="1" applyFill="1" applyBorder="1" applyAlignment="1">
      <alignment horizontal="left" wrapText="1"/>
    </xf>
    <xf numFmtId="49" fontId="13" fillId="0" borderId="10" xfId="53" applyNumberFormat="1" applyFont="1" applyFill="1" applyBorder="1" applyAlignment="1">
      <alignment horizontal="center" wrapText="1"/>
      <protection/>
    </xf>
    <xf numFmtId="49" fontId="20" fillId="6" borderId="10" xfId="0" applyNumberFormat="1" applyFont="1" applyFill="1" applyBorder="1" applyAlignment="1" applyProtection="1">
      <alignment wrapText="1"/>
      <protection locked="0"/>
    </xf>
    <xf numFmtId="49" fontId="19" fillId="0" borderId="10" xfId="0" applyNumberFormat="1" applyFont="1" applyFill="1" applyBorder="1" applyAlignment="1" applyProtection="1">
      <alignment wrapText="1"/>
      <protection locked="0"/>
    </xf>
    <xf numFmtId="49" fontId="2" fillId="0" borderId="10" xfId="0" applyNumberFormat="1" applyFont="1" applyBorder="1" applyAlignment="1" applyProtection="1">
      <alignment wrapText="1"/>
      <protection locked="0"/>
    </xf>
    <xf numFmtId="192" fontId="13" fillId="0" borderId="10" xfId="0" applyNumberFormat="1" applyFont="1" applyBorder="1" applyAlignment="1">
      <alignment horizontal="center"/>
    </xf>
    <xf numFmtId="0" fontId="2" fillId="0" borderId="13" xfId="0" applyFont="1" applyBorder="1" applyAlignment="1">
      <alignment horizontal="left" wrapText="1"/>
    </xf>
    <xf numFmtId="0" fontId="2" fillId="0" borderId="14" xfId="0" applyNumberFormat="1" applyFont="1" applyBorder="1" applyAlignment="1">
      <alignment horizontal="left" wrapText="1"/>
    </xf>
    <xf numFmtId="49" fontId="30" fillId="6" borderId="10" xfId="0" applyNumberFormat="1" applyFont="1" applyFill="1" applyBorder="1" applyAlignment="1" applyProtection="1">
      <alignment wrapText="1"/>
      <protection locked="0"/>
    </xf>
    <xf numFmtId="49" fontId="22" fillId="0" borderId="10" xfId="0" applyNumberFormat="1" applyFont="1" applyFill="1" applyBorder="1" applyAlignment="1" applyProtection="1">
      <alignment wrapText="1"/>
      <protection locked="0"/>
    </xf>
    <xf numFmtId="49" fontId="20" fillId="6" borderId="10" xfId="0" applyNumberFormat="1" applyFont="1" applyFill="1" applyBorder="1" applyAlignment="1" applyProtection="1">
      <alignment horizontal="left" wrapText="1"/>
      <protection locked="0"/>
    </xf>
    <xf numFmtId="49" fontId="17" fillId="6" borderId="10" xfId="0" applyNumberFormat="1" applyFont="1" applyFill="1" applyBorder="1" applyAlignment="1" applyProtection="1">
      <alignment horizontal="center" wrapText="1"/>
      <protection locked="0"/>
    </xf>
    <xf numFmtId="0" fontId="24" fillId="6" borderId="10" xfId="57" applyFont="1" applyFill="1" applyBorder="1" applyAlignment="1">
      <alignment horizontal="center" wrapText="1"/>
      <protection/>
    </xf>
    <xf numFmtId="49" fontId="24" fillId="0" borderId="10" xfId="57" applyNumberFormat="1" applyFont="1" applyBorder="1" applyAlignment="1">
      <alignment horizontal="center" wrapText="1"/>
      <protection/>
    </xf>
    <xf numFmtId="49" fontId="37" fillId="6" borderId="10" xfId="57" applyNumberFormat="1" applyFont="1" applyFill="1" applyBorder="1" applyAlignment="1">
      <alignment horizontal="center" wrapText="1"/>
      <protection/>
    </xf>
    <xf numFmtId="49" fontId="38" fillId="0" borderId="10" xfId="57" applyNumberFormat="1" applyFont="1" applyBorder="1" applyAlignment="1">
      <alignment horizontal="center" wrapText="1"/>
      <protection/>
    </xf>
    <xf numFmtId="49" fontId="37" fillId="6" borderId="10" xfId="57" applyNumberFormat="1" applyFont="1" applyFill="1" applyBorder="1" applyAlignment="1" applyProtection="1">
      <alignment horizontal="center" wrapText="1"/>
      <protection locked="0"/>
    </xf>
    <xf numFmtId="49" fontId="39" fillId="0" borderId="10" xfId="0" applyNumberFormat="1" applyFont="1" applyFill="1" applyBorder="1" applyAlignment="1">
      <alignment horizontal="left" wrapText="1"/>
    </xf>
    <xf numFmtId="49" fontId="37" fillId="6" borderId="10" xfId="57" applyNumberFormat="1" applyFont="1" applyFill="1" applyBorder="1" applyAlignment="1" applyProtection="1">
      <alignment horizontal="left" wrapText="1"/>
      <protection locked="0"/>
    </xf>
    <xf numFmtId="3" fontId="49" fillId="6" borderId="10" xfId="57" applyNumberFormat="1" applyFont="1" applyFill="1" applyBorder="1" applyAlignment="1">
      <alignment horizontal="center" wrapText="1"/>
      <protection/>
    </xf>
    <xf numFmtId="3" fontId="24" fillId="6" borderId="11" xfId="57" applyNumberFormat="1" applyFont="1" applyFill="1" applyBorder="1" applyAlignment="1">
      <alignment horizontal="center" vertical="center" wrapText="1"/>
      <protection/>
    </xf>
    <xf numFmtId="0" fontId="40" fillId="0" borderId="0" xfId="57" applyFont="1" applyAlignment="1">
      <alignment horizontal="center" vertical="center" wrapText="1"/>
      <protection/>
    </xf>
    <xf numFmtId="0" fontId="24" fillId="0" borderId="10" xfId="57" applyFont="1" applyBorder="1" applyAlignment="1">
      <alignment wrapText="1"/>
      <protection/>
    </xf>
    <xf numFmtId="3" fontId="24" fillId="0" borderId="10" xfId="57" applyNumberFormat="1" applyFont="1" applyBorder="1" applyAlignment="1">
      <alignment horizontal="center" wrapText="1"/>
      <protection/>
    </xf>
    <xf numFmtId="49" fontId="38" fillId="0" borderId="10" xfId="57" applyNumberFormat="1" applyFont="1" applyFill="1" applyBorder="1" applyAlignment="1" applyProtection="1">
      <alignment wrapText="1"/>
      <protection locked="0"/>
    </xf>
    <xf numFmtId="4" fontId="24" fillId="0" borderId="10" xfId="57" applyNumberFormat="1" applyFont="1" applyBorder="1" applyAlignment="1">
      <alignment horizontal="center" wrapText="1"/>
      <protection/>
    </xf>
    <xf numFmtId="49" fontId="38" fillId="0" borderId="10" xfId="57" applyNumberFormat="1" applyFont="1" applyFill="1" applyBorder="1" applyAlignment="1" applyProtection="1">
      <alignment horizontal="left" wrapText="1"/>
      <protection locked="0"/>
    </xf>
    <xf numFmtId="49" fontId="38" fillId="0" borderId="10" xfId="0" applyNumberFormat="1" applyFont="1" applyFill="1" applyBorder="1" applyAlignment="1">
      <alignment horizontal="center" wrapText="1"/>
    </xf>
    <xf numFmtId="49" fontId="39" fillId="0" borderId="10" xfId="54" applyNumberFormat="1" applyFont="1" applyFill="1" applyBorder="1" applyAlignment="1">
      <alignment horizontal="left" wrapText="1"/>
      <protection/>
    </xf>
    <xf numFmtId="0" fontId="39" fillId="0" borderId="10" xfId="57" applyFont="1" applyBorder="1" applyAlignment="1">
      <alignment wrapText="1"/>
      <protection/>
    </xf>
    <xf numFmtId="49" fontId="24" fillId="0" borderId="10" xfId="57" applyNumberFormat="1" applyFont="1" applyBorder="1" applyAlignment="1" applyProtection="1">
      <alignment wrapText="1"/>
      <protection locked="0"/>
    </xf>
    <xf numFmtId="49" fontId="24" fillId="0" borderId="10" xfId="57" applyNumberFormat="1" applyFont="1" applyBorder="1" applyAlignment="1" applyProtection="1">
      <alignment horizontal="left" wrapText="1"/>
      <protection locked="0"/>
    </xf>
    <xf numFmtId="3" fontId="24" fillId="0" borderId="15" xfId="57" applyNumberFormat="1" applyFont="1" applyBorder="1" applyAlignment="1">
      <alignment wrapText="1"/>
      <protection/>
    </xf>
    <xf numFmtId="0" fontId="40" fillId="0" borderId="0" xfId="57" applyFont="1" applyAlignment="1">
      <alignment wrapText="1"/>
      <protection/>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51" fillId="0" borderId="0" xfId="55" applyFont="1" applyAlignment="1">
      <alignment/>
      <protection/>
    </xf>
    <xf numFmtId="0" fontId="52" fillId="0" borderId="0" xfId="55" applyFont="1" applyFill="1" applyBorder="1">
      <alignment/>
      <protection/>
    </xf>
    <xf numFmtId="0" fontId="7" fillId="0" borderId="0" xfId="55" applyFont="1" applyFill="1" applyBorder="1">
      <alignment/>
      <protection/>
    </xf>
    <xf numFmtId="0" fontId="8" fillId="0" borderId="0" xfId="55" applyFont="1" applyFill="1" applyBorder="1" applyAlignment="1">
      <alignment horizontal="center"/>
      <protection/>
    </xf>
    <xf numFmtId="0" fontId="42" fillId="0" borderId="10" xfId="55" applyFont="1" applyFill="1" applyBorder="1" applyAlignment="1">
      <alignment horizontal="center" vertical="center" wrapText="1"/>
      <protection/>
    </xf>
    <xf numFmtId="0" fontId="42" fillId="0" borderId="10" xfId="55" applyFont="1" applyFill="1" applyBorder="1" applyAlignment="1">
      <alignment horizontal="center" vertical="center"/>
      <protection/>
    </xf>
    <xf numFmtId="49" fontId="12" fillId="0" borderId="16" xfId="55" applyNumberFormat="1" applyFont="1" applyFill="1" applyBorder="1" applyAlignment="1">
      <alignment horizontal="center" vertical="top" wrapText="1"/>
      <protection/>
    </xf>
    <xf numFmtId="49" fontId="12" fillId="0" borderId="10" xfId="55" applyNumberFormat="1" applyFont="1" applyFill="1" applyBorder="1" applyAlignment="1">
      <alignment horizontal="center" vertical="top" wrapText="1"/>
      <protection/>
    </xf>
    <xf numFmtId="0" fontId="12" fillId="0" borderId="11" xfId="55" applyFont="1" applyFill="1" applyBorder="1" applyAlignment="1">
      <alignment horizontal="center" vertical="center" wrapText="1"/>
      <protection/>
    </xf>
    <xf numFmtId="0" fontId="12" fillId="0" borderId="10" xfId="55" applyFont="1" applyFill="1" applyBorder="1" applyAlignment="1">
      <alignment horizontal="center" vertical="center" wrapText="1"/>
      <protection/>
    </xf>
    <xf numFmtId="0" fontId="53" fillId="0" borderId="0" xfId="55" applyFont="1" applyFill="1" applyBorder="1">
      <alignment/>
      <protection/>
    </xf>
    <xf numFmtId="49" fontId="48" fillId="0" borderId="16" xfId="55" applyNumberFormat="1" applyFont="1" applyFill="1" applyBorder="1" applyAlignment="1">
      <alignment horizontal="center" wrapText="1"/>
      <protection/>
    </xf>
    <xf numFmtId="49" fontId="48" fillId="0" borderId="10" xfId="55" applyNumberFormat="1" applyFont="1" applyFill="1" applyBorder="1" applyAlignment="1">
      <alignment wrapText="1"/>
      <protection/>
    </xf>
    <xf numFmtId="0" fontId="54" fillId="2" borderId="0" xfId="55" applyFont="1" applyFill="1" applyBorder="1">
      <alignment/>
      <protection/>
    </xf>
    <xf numFmtId="0" fontId="54" fillId="0" borderId="0" xfId="55" applyFont="1" applyFill="1" applyBorder="1">
      <alignment/>
      <protection/>
    </xf>
    <xf numFmtId="49" fontId="55" fillId="0" borderId="16" xfId="55" applyNumberFormat="1" applyFont="1" applyFill="1" applyBorder="1" applyAlignment="1">
      <alignment horizontal="center" wrapText="1"/>
      <protection/>
    </xf>
    <xf numFmtId="49" fontId="55" fillId="0" borderId="10" xfId="55" applyNumberFormat="1" applyFont="1" applyFill="1" applyBorder="1" applyAlignment="1">
      <alignment horizontal="left" wrapText="1"/>
      <protection/>
    </xf>
    <xf numFmtId="2" fontId="54" fillId="0" borderId="0" xfId="55" applyNumberFormat="1" applyFont="1" applyFill="1" applyBorder="1">
      <alignment/>
      <protection/>
    </xf>
    <xf numFmtId="49" fontId="55" fillId="0" borderId="10" xfId="55" applyNumberFormat="1" applyFont="1" applyFill="1" applyBorder="1" applyAlignment="1">
      <alignment vertical="justify" wrapText="1"/>
      <protection/>
    </xf>
    <xf numFmtId="0" fontId="52" fillId="2" borderId="0" xfId="55" applyFont="1" applyFill="1" applyBorder="1">
      <alignment/>
      <protection/>
    </xf>
    <xf numFmtId="49" fontId="48" fillId="0" borderId="10" xfId="55" applyNumberFormat="1" applyFont="1" applyFill="1" applyBorder="1" applyAlignment="1">
      <alignment horizontal="left" wrapText="1"/>
      <protection/>
    </xf>
    <xf numFmtId="2" fontId="52" fillId="0" borderId="0" xfId="55" applyNumberFormat="1" applyFont="1" applyFill="1" applyBorder="1">
      <alignment/>
      <protection/>
    </xf>
    <xf numFmtId="49" fontId="55" fillId="0" borderId="10" xfId="55" applyNumberFormat="1" applyFont="1" applyFill="1" applyBorder="1" applyAlignment="1">
      <alignment wrapText="1"/>
      <protection/>
    </xf>
    <xf numFmtId="3" fontId="10" fillId="0" borderId="17" xfId="55" applyNumberFormat="1" applyFont="1" applyFill="1" applyBorder="1" applyAlignment="1">
      <alignment horizontal="center" wrapText="1"/>
      <protection/>
    </xf>
    <xf numFmtId="3" fontId="10" fillId="0" borderId="18" xfId="55" applyNumberFormat="1" applyFont="1" applyFill="1" applyBorder="1" applyAlignment="1">
      <alignment horizontal="left" wrapText="1"/>
      <protection/>
    </xf>
    <xf numFmtId="49" fontId="52" fillId="0" borderId="0" xfId="55" applyNumberFormat="1" applyFont="1" applyFill="1" applyBorder="1" applyAlignment="1">
      <alignment vertical="top" wrapText="1"/>
      <protection/>
    </xf>
    <xf numFmtId="0" fontId="56" fillId="0" borderId="0" xfId="55" applyFont="1" applyFill="1" applyBorder="1">
      <alignment/>
      <protection/>
    </xf>
    <xf numFmtId="0" fontId="57" fillId="0" borderId="0" xfId="55" applyFont="1" applyFill="1" applyBorder="1">
      <alignment/>
      <protection/>
    </xf>
    <xf numFmtId="0" fontId="23" fillId="0" borderId="0" xfId="55" applyFont="1" applyFill="1" applyBorder="1" applyAlignment="1">
      <alignment vertical="top"/>
      <protection/>
    </xf>
    <xf numFmtId="0" fontId="54" fillId="0" borderId="0" xfId="58" applyFont="1" applyFill="1" applyBorder="1" applyAlignment="1" applyProtection="1">
      <alignment vertical="center" wrapText="1"/>
      <protection/>
    </xf>
    <xf numFmtId="180" fontId="56" fillId="0" borderId="0" xfId="55" applyNumberFormat="1" applyFont="1" applyFill="1" applyBorder="1">
      <alignment/>
      <protection/>
    </xf>
    <xf numFmtId="3" fontId="56" fillId="0" borderId="0" xfId="55" applyNumberFormat="1" applyFont="1" applyFill="1" applyBorder="1">
      <alignment/>
      <protection/>
    </xf>
    <xf numFmtId="1" fontId="52" fillId="0" borderId="0" xfId="55" applyNumberFormat="1" applyFont="1" applyFill="1" applyBorder="1" applyAlignment="1">
      <alignment vertical="top" wrapText="1"/>
      <protection/>
    </xf>
    <xf numFmtId="49" fontId="24" fillId="0" borderId="10" xfId="57" applyNumberFormat="1" applyFont="1" applyBorder="1" applyAlignment="1" applyProtection="1">
      <alignment vertical="center" wrapText="1"/>
      <protection locked="0"/>
    </xf>
    <xf numFmtId="3" fontId="37" fillId="6" borderId="10" xfId="57" applyNumberFormat="1" applyFont="1" applyFill="1" applyBorder="1" applyAlignment="1" applyProtection="1">
      <alignment horizontal="center" wrapText="1"/>
      <protection locked="0"/>
    </xf>
    <xf numFmtId="3" fontId="38" fillId="0" borderId="10" xfId="57" applyNumberFormat="1" applyFont="1" applyFill="1" applyBorder="1" applyAlignment="1">
      <alignment horizontal="center" wrapText="1"/>
      <protection/>
    </xf>
    <xf numFmtId="0" fontId="1" fillId="0" borderId="0" xfId="0" applyFont="1" applyFill="1" applyBorder="1" applyAlignment="1">
      <alignment/>
    </xf>
    <xf numFmtId="49" fontId="38" fillId="0" borderId="10" xfId="57" applyNumberFormat="1" applyFont="1" applyFill="1" applyBorder="1" applyAlignment="1">
      <alignment horizontal="center" wrapText="1"/>
      <protection/>
    </xf>
    <xf numFmtId="49" fontId="38" fillId="0" borderId="10" xfId="57" applyNumberFormat="1" applyFont="1" applyFill="1" applyBorder="1" applyAlignment="1">
      <alignment horizontal="center" vertical="center" wrapText="1"/>
      <protection/>
    </xf>
    <xf numFmtId="49" fontId="39" fillId="0" borderId="10" xfId="57" applyNumberFormat="1" applyFont="1" applyFill="1" applyBorder="1" applyAlignment="1">
      <alignment horizontal="center" vertical="center" wrapText="1"/>
      <protection/>
    </xf>
    <xf numFmtId="49" fontId="39" fillId="0" borderId="10" xfId="57" applyNumberFormat="1" applyFont="1" applyFill="1" applyBorder="1" applyAlignment="1">
      <alignment horizontal="center" wrapText="1"/>
      <protection/>
    </xf>
    <xf numFmtId="3" fontId="24" fillId="0" borderId="10" xfId="57" applyNumberFormat="1" applyFont="1" applyFill="1" applyBorder="1" applyAlignment="1" applyProtection="1">
      <alignment horizontal="center" wrapText="1"/>
      <protection locked="0"/>
    </xf>
    <xf numFmtId="49" fontId="50" fillId="6" borderId="10" xfId="57" applyNumberFormat="1" applyFont="1" applyFill="1" applyBorder="1" applyAlignment="1" applyProtection="1">
      <alignment horizontal="left" wrapText="1"/>
      <protection locked="0"/>
    </xf>
    <xf numFmtId="49" fontId="39" fillId="0" borderId="10" xfId="57" applyNumberFormat="1" applyFont="1" applyFill="1" applyBorder="1" applyAlignment="1">
      <alignment wrapText="1"/>
      <protection/>
    </xf>
    <xf numFmtId="49" fontId="37" fillId="6" borderId="10" xfId="57" applyNumberFormat="1" applyFont="1" applyFill="1" applyBorder="1" applyAlignment="1">
      <alignment horizontal="center" vertical="top" wrapText="1"/>
      <protection/>
    </xf>
    <xf numFmtId="1" fontId="1" fillId="0" borderId="19" xfId="0" applyNumberFormat="1" applyFont="1" applyFill="1" applyBorder="1" applyAlignment="1">
      <alignment horizontal="center" vertical="top"/>
    </xf>
    <xf numFmtId="1" fontId="8" fillId="0" borderId="19" xfId="0" applyNumberFormat="1" applyFont="1" applyFill="1" applyBorder="1" applyAlignment="1">
      <alignment vertical="center" wrapText="1"/>
    </xf>
    <xf numFmtId="0" fontId="8" fillId="0" borderId="19" xfId="0" applyFont="1" applyBorder="1" applyAlignment="1">
      <alignment wrapText="1"/>
    </xf>
    <xf numFmtId="1" fontId="2" fillId="0" borderId="19" xfId="0" applyNumberFormat="1" applyFont="1" applyFill="1" applyBorder="1" applyAlignment="1">
      <alignment horizontal="center"/>
    </xf>
    <xf numFmtId="0" fontId="23" fillId="0" borderId="0" xfId="0" applyFont="1" applyAlignment="1">
      <alignment/>
    </xf>
    <xf numFmtId="49" fontId="61" fillId="0" borderId="0" xfId="0" applyNumberFormat="1" applyFont="1" applyBorder="1" applyAlignment="1" applyProtection="1">
      <alignment horizontal="center" vertical="top"/>
      <protection locked="0"/>
    </xf>
    <xf numFmtId="0" fontId="3" fillId="0" borderId="14" xfId="0" applyFont="1" applyBorder="1" applyAlignment="1">
      <alignment horizontal="center" vertical="center" wrapText="1"/>
    </xf>
    <xf numFmtId="49" fontId="3" fillId="0" borderId="20" xfId="0" applyNumberFormat="1"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3" fontId="31" fillId="0" borderId="0" xfId="0" applyNumberFormat="1" applyFont="1" applyAlignment="1">
      <alignment/>
    </xf>
    <xf numFmtId="3" fontId="62" fillId="0" borderId="0" xfId="0" applyNumberFormat="1" applyFont="1" applyBorder="1" applyAlignment="1">
      <alignment horizontal="right" wrapText="1"/>
    </xf>
    <xf numFmtId="0" fontId="23" fillId="0" borderId="0" xfId="0" applyFont="1" applyBorder="1" applyAlignment="1">
      <alignment horizontal="center"/>
    </xf>
    <xf numFmtId="0" fontId="23" fillId="0" borderId="0" xfId="0" applyNumberFormat="1" applyFont="1" applyBorder="1" applyAlignment="1" applyProtection="1">
      <alignment horizontal="left" vertical="center" wrapText="1"/>
      <protection/>
    </xf>
    <xf numFmtId="180" fontId="43" fillId="0" borderId="0" xfId="0" applyNumberFormat="1" applyFont="1" applyBorder="1" applyAlignment="1">
      <alignment horizontal="right" wrapText="1"/>
    </xf>
    <xf numFmtId="0" fontId="43" fillId="0" borderId="0" xfId="0" applyFont="1" applyFill="1" applyBorder="1" applyAlignment="1">
      <alignment horizontal="center" vertical="top" wrapText="1"/>
    </xf>
    <xf numFmtId="49" fontId="62" fillId="0" borderId="0" xfId="0" applyNumberFormat="1" applyFont="1" applyFill="1" applyBorder="1" applyAlignment="1" applyProtection="1">
      <alignment wrapText="1"/>
      <protection locked="0"/>
    </xf>
    <xf numFmtId="180" fontId="62" fillId="0" borderId="0" xfId="0" applyNumberFormat="1" applyFont="1" applyFill="1" applyBorder="1" applyAlignment="1">
      <alignment horizontal="right" wrapText="1"/>
    </xf>
    <xf numFmtId="0" fontId="65" fillId="0" borderId="0" xfId="0" applyFont="1" applyAlignment="1">
      <alignment/>
    </xf>
    <xf numFmtId="0" fontId="43" fillId="0" borderId="0" xfId="0" applyFont="1" applyBorder="1" applyAlignment="1" applyProtection="1">
      <alignment horizontal="center" vertical="top" wrapText="1"/>
      <protection/>
    </xf>
    <xf numFmtId="0" fontId="43" fillId="0" borderId="0" xfId="0" applyFont="1" applyBorder="1" applyAlignment="1" applyProtection="1">
      <alignment vertical="top" wrapText="1"/>
      <protection/>
    </xf>
    <xf numFmtId="4" fontId="10" fillId="18" borderId="10" xfId="0" applyNumberFormat="1" applyFont="1" applyFill="1" applyBorder="1" applyAlignment="1">
      <alignment horizontal="center" wrapText="1"/>
    </xf>
    <xf numFmtId="4" fontId="2" fillId="0"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10" fillId="19" borderId="10" xfId="0" applyNumberFormat="1" applyFont="1" applyFill="1" applyBorder="1" applyAlignment="1">
      <alignment horizontal="center" vertical="center" wrapText="1"/>
    </xf>
    <xf numFmtId="4" fontId="7"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10" fillId="19" borderId="10" xfId="0" applyNumberFormat="1" applyFont="1" applyFill="1" applyBorder="1" applyAlignment="1">
      <alignment horizontal="center" wrapText="1"/>
    </xf>
    <xf numFmtId="4" fontId="10" fillId="19" borderId="10" xfId="0" applyNumberFormat="1" applyFont="1" applyFill="1" applyBorder="1" applyAlignment="1">
      <alignment horizontal="center"/>
    </xf>
    <xf numFmtId="4" fontId="2" fillId="0" borderId="10" xfId="0" applyNumberFormat="1" applyFont="1" applyBorder="1" applyAlignment="1">
      <alignment horizontal="center" wrapText="1"/>
    </xf>
    <xf numFmtId="4" fontId="2" fillId="0" borderId="10" xfId="0" applyNumberFormat="1" applyFont="1" applyFill="1" applyBorder="1" applyAlignment="1">
      <alignment horizontal="center" wrapText="1"/>
    </xf>
    <xf numFmtId="4" fontId="7" fillId="0" borderId="10" xfId="0" applyNumberFormat="1" applyFont="1" applyFill="1" applyBorder="1" applyAlignment="1" applyProtection="1">
      <alignment horizontal="center" wrapText="1"/>
      <protection locked="0"/>
    </xf>
    <xf numFmtId="4" fontId="2" fillId="0" borderId="10" xfId="0" applyNumberFormat="1" applyFont="1" applyBorder="1" applyAlignment="1">
      <alignment horizontal="center" wrapText="1"/>
    </xf>
    <xf numFmtId="4" fontId="18"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wrapText="1"/>
      <protection locked="0"/>
    </xf>
    <xf numFmtId="4" fontId="7" fillId="0" borderId="10" xfId="0" applyNumberFormat="1" applyFont="1" applyFill="1" applyBorder="1" applyAlignment="1">
      <alignment horizontal="center" wrapText="1"/>
    </xf>
    <xf numFmtId="4" fontId="10" fillId="0" borderId="10" xfId="0" applyNumberFormat="1" applyFont="1" applyFill="1" applyBorder="1" applyAlignment="1">
      <alignment horizontal="center"/>
    </xf>
    <xf numFmtId="4" fontId="20" fillId="6" borderId="10" xfId="0" applyNumberFormat="1" applyFont="1" applyFill="1" applyBorder="1" applyAlignment="1">
      <alignment horizontal="center" wrapText="1"/>
    </xf>
    <xf numFmtId="4" fontId="19" fillId="0" borderId="10" xfId="0" applyNumberFormat="1" applyFont="1" applyFill="1" applyBorder="1" applyAlignment="1">
      <alignment horizontal="center" wrapText="1"/>
    </xf>
    <xf numFmtId="4" fontId="7" fillId="0" borderId="10" xfId="0" applyNumberFormat="1" applyFont="1" applyFill="1" applyBorder="1" applyAlignment="1">
      <alignment horizontal="center" wrapText="1"/>
    </xf>
    <xf numFmtId="4" fontId="47" fillId="0" borderId="10" xfId="0" applyNumberFormat="1" applyFont="1" applyFill="1" applyBorder="1" applyAlignment="1">
      <alignment horizontal="center" wrapText="1"/>
    </xf>
    <xf numFmtId="4" fontId="47" fillId="0" borderId="10" xfId="0" applyNumberFormat="1" applyFont="1" applyBorder="1" applyAlignment="1">
      <alignment horizontal="center" wrapText="1"/>
    </xf>
    <xf numFmtId="4" fontId="99" fillId="0" borderId="10" xfId="0" applyNumberFormat="1" applyFont="1" applyFill="1" applyBorder="1" applyAlignment="1">
      <alignment horizontal="center" wrapText="1"/>
    </xf>
    <xf numFmtId="4" fontId="29" fillId="6"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 fontId="10" fillId="6" borderId="10" xfId="0" applyNumberFormat="1" applyFont="1" applyFill="1" applyBorder="1" applyAlignment="1">
      <alignment horizontal="center" wrapText="1"/>
    </xf>
    <xf numFmtId="4" fontId="12" fillId="0" borderId="10" xfId="0" applyNumberFormat="1" applyFont="1" applyBorder="1" applyAlignment="1">
      <alignment horizontal="center" wrapText="1"/>
    </xf>
    <xf numFmtId="4" fontId="10" fillId="0" borderId="11" xfId="55" applyNumberFormat="1" applyFont="1" applyFill="1" applyBorder="1" applyAlignment="1">
      <alignment horizontal="center" wrapText="1"/>
      <protection/>
    </xf>
    <xf numFmtId="4" fontId="10" fillId="0" borderId="10" xfId="55" applyNumberFormat="1" applyFont="1" applyFill="1" applyBorder="1" applyAlignment="1">
      <alignment horizontal="center" wrapText="1"/>
      <protection/>
    </xf>
    <xf numFmtId="4" fontId="15" fillId="0" borderId="11" xfId="55" applyNumberFormat="1" applyFont="1" applyFill="1" applyBorder="1" applyAlignment="1">
      <alignment horizontal="center" wrapText="1"/>
      <protection/>
    </xf>
    <xf numFmtId="4" fontId="55" fillId="0" borderId="10" xfId="55" applyNumberFormat="1" applyFont="1" applyFill="1" applyBorder="1" applyAlignment="1">
      <alignment horizontal="center" wrapText="1"/>
      <protection/>
    </xf>
    <xf numFmtId="4" fontId="15" fillId="0" borderId="10" xfId="55" applyNumberFormat="1" applyFont="1" applyFill="1" applyBorder="1" applyAlignment="1">
      <alignment horizontal="center"/>
      <protection/>
    </xf>
    <xf numFmtId="4" fontId="48" fillId="0" borderId="10" xfId="55" applyNumberFormat="1" applyFont="1" applyFill="1" applyBorder="1" applyAlignment="1">
      <alignment horizontal="center" wrapText="1"/>
      <protection/>
    </xf>
    <xf numFmtId="4" fontId="15" fillId="0" borderId="10" xfId="55" applyNumberFormat="1" applyFont="1" applyFill="1" applyBorder="1" applyAlignment="1">
      <alignment horizontal="center" wrapText="1"/>
      <protection/>
    </xf>
    <xf numFmtId="4" fontId="10" fillId="0" borderId="21" xfId="55" applyNumberFormat="1" applyFont="1" applyFill="1" applyBorder="1" applyAlignment="1">
      <alignment horizontal="center" wrapText="1"/>
      <protection/>
    </xf>
    <xf numFmtId="4" fontId="10" fillId="0" borderId="18" xfId="55" applyNumberFormat="1" applyFont="1" applyFill="1" applyBorder="1" applyAlignment="1">
      <alignment horizontal="center" wrapText="1"/>
      <protection/>
    </xf>
    <xf numFmtId="0" fontId="0" fillId="0" borderId="0" xfId="0" applyFont="1" applyAlignment="1">
      <alignment/>
    </xf>
    <xf numFmtId="0" fontId="49" fillId="0" borderId="0" xfId="0" applyFont="1" applyAlignment="1">
      <alignment horizontal="left"/>
    </xf>
    <xf numFmtId="0" fontId="49" fillId="0" borderId="0" xfId="0" applyFont="1" applyAlignment="1">
      <alignment/>
    </xf>
    <xf numFmtId="0" fontId="67" fillId="0" borderId="0" xfId="0" applyFont="1" applyAlignment="1">
      <alignment/>
    </xf>
    <xf numFmtId="0" fontId="68" fillId="0" borderId="0" xfId="0" applyFont="1" applyAlignment="1">
      <alignment horizontal="center"/>
    </xf>
    <xf numFmtId="0" fontId="69" fillId="0" borderId="10" xfId="0" applyFont="1" applyBorder="1" applyAlignment="1">
      <alignment horizontal="center" wrapText="1"/>
    </xf>
    <xf numFmtId="0" fontId="69" fillId="0" borderId="10" xfId="0" applyFont="1" applyBorder="1" applyAlignment="1">
      <alignment horizontal="center"/>
    </xf>
    <xf numFmtId="49" fontId="49" fillId="0" borderId="10" xfId="0" applyNumberFormat="1" applyFont="1" applyBorder="1" applyAlignment="1">
      <alignment horizontal="center"/>
    </xf>
    <xf numFmtId="0" fontId="49" fillId="0" borderId="10" xfId="0" applyFont="1" applyBorder="1" applyAlignment="1">
      <alignment wrapText="1"/>
    </xf>
    <xf numFmtId="0" fontId="70" fillId="0" borderId="10" xfId="0" applyFont="1" applyBorder="1" applyAlignment="1">
      <alignment/>
    </xf>
    <xf numFmtId="0" fontId="71" fillId="0" borderId="0" xfId="0" applyFont="1" applyAlignment="1">
      <alignment/>
    </xf>
    <xf numFmtId="49" fontId="24" fillId="0" borderId="10" xfId="0" applyNumberFormat="1" applyFont="1" applyBorder="1" applyAlignment="1">
      <alignment horizontal="center"/>
    </xf>
    <xf numFmtId="0" fontId="24" fillId="0" borderId="10" xfId="0" applyFont="1" applyBorder="1" applyAlignment="1">
      <alignment horizontal="justify" wrapText="1"/>
    </xf>
    <xf numFmtId="0" fontId="24" fillId="0" borderId="10" xfId="0" applyFont="1" applyBorder="1" applyAlignment="1">
      <alignment wrapText="1"/>
    </xf>
    <xf numFmtId="0" fontId="24" fillId="0" borderId="10" xfId="0" applyFont="1" applyFill="1" applyBorder="1" applyAlignment="1">
      <alignment wrapText="1"/>
    </xf>
    <xf numFmtId="0" fontId="24" fillId="0" borderId="10" xfId="0" applyFont="1" applyBorder="1" applyAlignment="1">
      <alignment wrapText="1"/>
    </xf>
    <xf numFmtId="0" fontId="24" fillId="0" borderId="10" xfId="0" applyFont="1" applyFill="1" applyBorder="1" applyAlignment="1">
      <alignment wrapText="1"/>
    </xf>
    <xf numFmtId="49" fontId="24" fillId="0" borderId="10" xfId="56" applyNumberFormat="1" applyFont="1" applyBorder="1" applyAlignment="1">
      <alignment horizontal="center"/>
      <protection/>
    </xf>
    <xf numFmtId="0" fontId="24" fillId="0" borderId="10" xfId="56" applyNumberFormat="1" applyFont="1" applyFill="1" applyBorder="1" applyAlignment="1">
      <alignment horizontal="justify" wrapText="1"/>
      <protection/>
    </xf>
    <xf numFmtId="0" fontId="24" fillId="0" borderId="10" xfId="56" applyFont="1" applyFill="1" applyBorder="1" applyAlignment="1">
      <alignment horizontal="justify" wrapText="1"/>
      <protection/>
    </xf>
    <xf numFmtId="0" fontId="24" fillId="0" borderId="10" xfId="0" applyFont="1" applyFill="1" applyBorder="1" applyAlignment="1">
      <alignment horizontal="justify" wrapText="1"/>
    </xf>
    <xf numFmtId="49" fontId="38" fillId="0" borderId="10" xfId="0" applyNumberFormat="1" applyFont="1" applyFill="1" applyBorder="1" applyAlignment="1" applyProtection="1">
      <alignment wrapText="1"/>
      <protection locked="0"/>
    </xf>
    <xf numFmtId="49" fontId="39" fillId="0" borderId="10" xfId="54" applyNumberFormat="1" applyFont="1" applyFill="1" applyBorder="1" applyAlignment="1">
      <alignment horizontal="left" vertical="center" wrapText="1"/>
      <protection/>
    </xf>
    <xf numFmtId="49" fontId="24" fillId="0" borderId="10" xfId="0" applyNumberFormat="1" applyFont="1" applyFill="1" applyBorder="1" applyAlignment="1">
      <alignment horizontal="center" wrapText="1"/>
    </xf>
    <xf numFmtId="49" fontId="24" fillId="0" borderId="10" xfId="0" applyNumberFormat="1" applyFont="1" applyFill="1" applyBorder="1" applyAlignment="1">
      <alignment wrapText="1"/>
    </xf>
    <xf numFmtId="49" fontId="49" fillId="0" borderId="10" xfId="0" applyNumberFormat="1" applyFont="1" applyBorder="1" applyAlignment="1">
      <alignment horizontal="center"/>
    </xf>
    <xf numFmtId="49" fontId="37" fillId="0" borderId="10" xfId="0" applyNumberFormat="1" applyFont="1" applyFill="1" applyBorder="1" applyAlignment="1" applyProtection="1">
      <alignment wrapText="1"/>
      <protection locked="0"/>
    </xf>
    <xf numFmtId="0" fontId="49" fillId="0" borderId="10" xfId="0" applyFont="1" applyBorder="1" applyAlignment="1">
      <alignment horizontal="justify" wrapText="1"/>
    </xf>
    <xf numFmtId="49" fontId="37" fillId="0" borderId="10" xfId="0" applyNumberFormat="1" applyFont="1" applyFill="1" applyBorder="1" applyAlignment="1">
      <alignment horizontal="center" vertical="center" wrapText="1"/>
    </xf>
    <xf numFmtId="0" fontId="49" fillId="0" borderId="10" xfId="0" applyFont="1" applyBorder="1" applyAlignment="1">
      <alignment wrapText="1"/>
    </xf>
    <xf numFmtId="0" fontId="40" fillId="0" borderId="10" xfId="0" applyFont="1" applyBorder="1" applyAlignment="1">
      <alignment/>
    </xf>
    <xf numFmtId="0" fontId="72" fillId="0" borderId="0" xfId="0" applyFont="1" applyAlignment="1">
      <alignment/>
    </xf>
    <xf numFmtId="0" fontId="24" fillId="0" borderId="0" xfId="0" applyFont="1" applyAlignment="1">
      <alignment/>
    </xf>
    <xf numFmtId="0" fontId="73" fillId="0" borderId="0" xfId="0" applyFont="1" applyAlignment="1">
      <alignment/>
    </xf>
    <xf numFmtId="4" fontId="2" fillId="0" borderId="10" xfId="0" applyNumberFormat="1" applyFont="1" applyFill="1" applyBorder="1" applyAlignment="1" applyProtection="1">
      <alignment horizontal="center"/>
      <protection locked="0"/>
    </xf>
    <xf numFmtId="4" fontId="10" fillId="18" borderId="10" xfId="0" applyNumberFormat="1" applyFont="1" applyFill="1" applyBorder="1" applyAlignment="1">
      <alignment horizontal="center" vertical="top" wrapText="1"/>
    </xf>
    <xf numFmtId="4" fontId="10" fillId="19" borderId="10" xfId="0" applyNumberFormat="1" applyFont="1" applyFill="1" applyBorder="1" applyAlignment="1" applyProtection="1">
      <alignment horizontal="center"/>
      <protection locked="0"/>
    </xf>
    <xf numFmtId="4" fontId="28" fillId="0" borderId="10" xfId="0" applyNumberFormat="1" applyFont="1" applyFill="1" applyBorder="1" applyAlignment="1">
      <alignment horizontal="center" wrapText="1"/>
    </xf>
    <xf numFmtId="4" fontId="20" fillId="0" borderId="10" xfId="0" applyNumberFormat="1" applyFont="1" applyFill="1" applyBorder="1" applyAlignment="1">
      <alignment horizontal="center" wrapText="1"/>
    </xf>
    <xf numFmtId="4" fontId="100" fillId="0" borderId="10" xfId="0" applyNumberFormat="1" applyFont="1" applyFill="1" applyBorder="1" applyAlignment="1">
      <alignment horizontal="center" wrapText="1"/>
    </xf>
    <xf numFmtId="4" fontId="21" fillId="0" borderId="10" xfId="0" applyNumberFormat="1" applyFont="1" applyFill="1" applyBorder="1" applyAlignment="1">
      <alignment horizontal="center" wrapText="1"/>
    </xf>
    <xf numFmtId="4" fontId="101" fillId="0" borderId="10" xfId="0" applyNumberFormat="1" applyFont="1" applyFill="1" applyBorder="1" applyAlignment="1">
      <alignment horizontal="center" wrapText="1"/>
    </xf>
    <xf numFmtId="4" fontId="102" fillId="0" borderId="10" xfId="0" applyNumberFormat="1" applyFont="1" applyBorder="1" applyAlignment="1">
      <alignment horizontal="center" wrapText="1"/>
    </xf>
    <xf numFmtId="4" fontId="102" fillId="0" borderId="10" xfId="0" applyNumberFormat="1" applyFont="1" applyFill="1" applyBorder="1" applyAlignment="1" applyProtection="1">
      <alignment horizontal="center" wrapText="1"/>
      <protection locked="0"/>
    </xf>
    <xf numFmtId="4" fontId="103" fillId="0" borderId="10" xfId="0" applyNumberFormat="1" applyFont="1" applyFill="1" applyBorder="1" applyAlignment="1">
      <alignment horizontal="center" wrapText="1"/>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locked="0"/>
    </xf>
    <xf numFmtId="4" fontId="102" fillId="0" borderId="10" xfId="0" applyNumberFormat="1" applyFont="1" applyFill="1" applyBorder="1" applyAlignment="1" applyProtection="1">
      <alignment horizontal="center"/>
      <protection locked="0"/>
    </xf>
    <xf numFmtId="4" fontId="8" fillId="0" borderId="10" xfId="0" applyNumberFormat="1" applyFont="1" applyFill="1" applyBorder="1" applyAlignment="1">
      <alignment horizontal="center" wrapText="1"/>
    </xf>
    <xf numFmtId="4" fontId="2" fillId="0" borderId="10" xfId="0" applyNumberFormat="1" applyFont="1" applyFill="1" applyBorder="1" applyAlignment="1">
      <alignment horizontal="center"/>
    </xf>
    <xf numFmtId="4" fontId="102" fillId="0" borderId="10" xfId="0" applyNumberFormat="1" applyFont="1" applyFill="1" applyBorder="1" applyAlignment="1">
      <alignment horizontal="center"/>
    </xf>
    <xf numFmtId="4" fontId="2" fillId="0" borderId="10" xfId="0" applyNumberFormat="1" applyFont="1" applyFill="1" applyBorder="1" applyAlignment="1">
      <alignment horizontal="center"/>
    </xf>
    <xf numFmtId="4" fontId="29" fillId="0" borderId="10" xfId="0" applyNumberFormat="1" applyFont="1" applyFill="1" applyBorder="1" applyAlignment="1">
      <alignment horizontal="center" wrapText="1"/>
    </xf>
    <xf numFmtId="4" fontId="47" fillId="0" borderId="10" xfId="0" applyNumberFormat="1" applyFont="1" applyBorder="1" applyAlignment="1">
      <alignment horizontal="center" wrapText="1"/>
    </xf>
    <xf numFmtId="4" fontId="49" fillId="6" borderId="10" xfId="57" applyNumberFormat="1" applyFont="1" applyFill="1" applyBorder="1" applyAlignment="1">
      <alignment horizontal="center" wrapText="1"/>
      <protection/>
    </xf>
    <xf numFmtId="4" fontId="37" fillId="6" borderId="10" xfId="57" applyNumberFormat="1" applyFont="1" applyFill="1" applyBorder="1" applyAlignment="1" applyProtection="1">
      <alignment horizontal="center" wrapText="1"/>
      <protection locked="0"/>
    </xf>
    <xf numFmtId="4" fontId="49" fillId="0" borderId="10" xfId="0" applyNumberFormat="1" applyFont="1" applyBorder="1" applyAlignment="1">
      <alignment horizontal="center"/>
    </xf>
    <xf numFmtId="4" fontId="49" fillId="0" borderId="10" xfId="0" applyNumberFormat="1" applyFont="1" applyBorder="1" applyAlignment="1">
      <alignment horizontal="center"/>
    </xf>
    <xf numFmtId="4" fontId="24" fillId="0" borderId="10" xfId="0" applyNumberFormat="1" applyFont="1" applyBorder="1" applyAlignment="1">
      <alignment horizontal="center"/>
    </xf>
    <xf numFmtId="4" fontId="38" fillId="0" borderId="10" xfId="57" applyNumberFormat="1" applyFont="1" applyBorder="1" applyAlignment="1">
      <alignment horizontal="center" vertical="center" wrapText="1"/>
      <protection/>
    </xf>
    <xf numFmtId="4" fontId="38" fillId="0" borderId="10" xfId="57" applyNumberFormat="1" applyFont="1" applyFill="1" applyBorder="1" applyAlignment="1">
      <alignment horizontal="center" wrapText="1"/>
      <protection/>
    </xf>
    <xf numFmtId="4" fontId="24" fillId="0" borderId="10" xfId="0" applyNumberFormat="1" applyFont="1" applyBorder="1" applyAlignment="1">
      <alignment horizontal="center"/>
    </xf>
    <xf numFmtId="4" fontId="28" fillId="0" borderId="10" xfId="0" applyNumberFormat="1" applyFont="1" applyFill="1" applyBorder="1" applyAlignment="1">
      <alignment horizontal="center" vertical="top" wrapText="1"/>
    </xf>
    <xf numFmtId="4" fontId="47" fillId="0" borderId="10" xfId="0" applyNumberFormat="1" applyFont="1" applyBorder="1" applyAlignment="1">
      <alignment horizontal="center" vertical="center" wrapText="1"/>
    </xf>
    <xf numFmtId="4" fontId="3" fillId="0" borderId="10" xfId="0" applyNumberFormat="1" applyFont="1" applyFill="1" applyBorder="1" applyAlignment="1">
      <alignment wrapText="1"/>
    </xf>
    <xf numFmtId="4" fontId="17" fillId="0" borderId="10" xfId="0" applyNumberFormat="1" applyFont="1" applyFill="1" applyBorder="1" applyAlignment="1">
      <alignment horizontal="center" wrapText="1"/>
    </xf>
    <xf numFmtId="4" fontId="7" fillId="19" borderId="10" xfId="0" applyNumberFormat="1" applyFont="1" applyFill="1" applyBorder="1" applyAlignment="1">
      <alignment horizontal="center"/>
    </xf>
    <xf numFmtId="4" fontId="2" fillId="0" borderId="10" xfId="0" applyNumberFormat="1" applyFont="1" applyFill="1" applyBorder="1" applyAlignment="1">
      <alignment horizontal="center"/>
    </xf>
    <xf numFmtId="4" fontId="7" fillId="0" borderId="10" xfId="0" applyNumberFormat="1" applyFont="1" applyFill="1" applyBorder="1" applyAlignment="1" applyProtection="1">
      <alignment horizontal="center"/>
      <protection locked="0"/>
    </xf>
    <xf numFmtId="4" fontId="24" fillId="0" borderId="10" xfId="57" applyNumberFormat="1" applyFont="1" applyFill="1" applyBorder="1" applyAlignment="1" applyProtection="1">
      <alignment horizontal="center" wrapText="1"/>
      <protection locked="0"/>
    </xf>
    <xf numFmtId="0" fontId="66" fillId="0" borderId="0" xfId="0" applyFont="1" applyAlignment="1">
      <alignment/>
    </xf>
    <xf numFmtId="0" fontId="66" fillId="0" borderId="0" xfId="0" applyFont="1" applyAlignment="1">
      <alignment/>
    </xf>
    <xf numFmtId="0" fontId="55" fillId="0" borderId="0" xfId="0" applyFont="1" applyBorder="1" applyAlignment="1">
      <alignment/>
    </xf>
    <xf numFmtId="0" fontId="61" fillId="0" borderId="22" xfId="0" applyFont="1" applyBorder="1" applyAlignment="1">
      <alignment horizontal="left" wrapText="1"/>
    </xf>
    <xf numFmtId="49" fontId="75" fillId="0" borderId="23" xfId="0" applyNumberFormat="1" applyFont="1" applyBorder="1" applyAlignment="1" applyProtection="1">
      <alignment horizontal="left" wrapText="1"/>
      <protection locked="0"/>
    </xf>
    <xf numFmtId="3" fontId="62" fillId="0" borderId="23" xfId="0" applyNumberFormat="1" applyFont="1" applyBorder="1" applyAlignment="1">
      <alignment horizontal="right" wrapText="1"/>
    </xf>
    <xf numFmtId="3" fontId="62" fillId="0" borderId="24" xfId="0" applyNumberFormat="1" applyFont="1" applyBorder="1" applyAlignment="1">
      <alignment horizontal="right" wrapText="1"/>
    </xf>
    <xf numFmtId="0" fontId="61" fillId="0" borderId="25" xfId="0" applyFont="1" applyBorder="1" applyAlignment="1">
      <alignment horizontal="left" wrapText="1"/>
    </xf>
    <xf numFmtId="49" fontId="75" fillId="0" borderId="26" xfId="0" applyNumberFormat="1" applyFont="1" applyBorder="1" applyAlignment="1" applyProtection="1">
      <alignment horizontal="left" wrapText="1"/>
      <protection locked="0"/>
    </xf>
    <xf numFmtId="4" fontId="43" fillId="0" borderId="26" xfId="0" applyNumberFormat="1" applyFont="1" applyBorder="1" applyAlignment="1">
      <alignment horizontal="center" wrapText="1"/>
    </xf>
    <xf numFmtId="4" fontId="43" fillId="0" borderId="27" xfId="0" applyNumberFormat="1" applyFont="1" applyBorder="1" applyAlignment="1">
      <alignment horizontal="center" wrapText="1"/>
    </xf>
    <xf numFmtId="0" fontId="77" fillId="0" borderId="25" xfId="0" applyFont="1" applyBorder="1" applyAlignment="1">
      <alignment horizontal="left" wrapText="1"/>
    </xf>
    <xf numFmtId="0" fontId="66" fillId="0" borderId="26" xfId="0" applyFont="1" applyBorder="1" applyAlignment="1">
      <alignment horizontal="left" wrapText="1"/>
    </xf>
    <xf numFmtId="3" fontId="78" fillId="0" borderId="26" xfId="0" applyNumberFormat="1" applyFont="1" applyBorder="1" applyAlignment="1">
      <alignment horizontal="right" wrapText="1"/>
    </xf>
    <xf numFmtId="4" fontId="79" fillId="0" borderId="26" xfId="0" applyNumberFormat="1" applyFont="1" applyBorder="1" applyAlignment="1">
      <alignment horizontal="center" wrapText="1"/>
    </xf>
    <xf numFmtId="0" fontId="35" fillId="0" borderId="25" xfId="0" applyFont="1" applyBorder="1" applyAlignment="1">
      <alignment horizontal="left" wrapText="1"/>
    </xf>
    <xf numFmtId="0" fontId="80" fillId="0" borderId="26" xfId="0" applyFont="1" applyBorder="1" applyAlignment="1">
      <alignment/>
    </xf>
    <xf numFmtId="3" fontId="76" fillId="0" borderId="26" xfId="0" applyNumberFormat="1" applyFont="1" applyBorder="1" applyAlignment="1">
      <alignment horizontal="right" wrapText="1"/>
    </xf>
    <xf numFmtId="0" fontId="81" fillId="0" borderId="25" xfId="0" applyFont="1" applyBorder="1" applyAlignment="1">
      <alignment horizontal="left" wrapText="1"/>
    </xf>
    <xf numFmtId="0" fontId="66" fillId="0" borderId="0" xfId="0" applyFont="1" applyAlignment="1">
      <alignment wrapText="1"/>
    </xf>
    <xf numFmtId="0" fontId="80" fillId="0" borderId="26" xfId="0" applyFont="1" applyBorder="1" applyAlignment="1">
      <alignment horizontal="left" wrapText="1"/>
    </xf>
    <xf numFmtId="3" fontId="79" fillId="0" borderId="26" xfId="0" applyNumberFormat="1" applyFont="1" applyBorder="1" applyAlignment="1">
      <alignment horizontal="right" wrapText="1"/>
    </xf>
    <xf numFmtId="3" fontId="43" fillId="0" borderId="27" xfId="0" applyNumberFormat="1" applyFont="1" applyBorder="1" applyAlignment="1">
      <alignment horizontal="center" wrapText="1"/>
    </xf>
    <xf numFmtId="0" fontId="66" fillId="0" borderId="0" xfId="0" applyFont="1" applyBorder="1" applyAlignment="1">
      <alignment horizontal="left" wrapText="1"/>
    </xf>
    <xf numFmtId="3" fontId="82" fillId="0" borderId="26" xfId="0" applyNumberFormat="1" applyFont="1" applyBorder="1" applyAlignment="1">
      <alignment horizontal="right" wrapText="1"/>
    </xf>
    <xf numFmtId="3" fontId="62" fillId="0" borderId="27" xfId="0" applyNumberFormat="1" applyFont="1" applyBorder="1" applyAlignment="1">
      <alignment horizontal="right" wrapText="1"/>
    </xf>
    <xf numFmtId="0" fontId="80" fillId="0" borderId="26" xfId="0" applyFont="1" applyFill="1" applyBorder="1" applyAlignment="1" applyProtection="1">
      <alignment horizontal="left" wrapText="1"/>
      <protection/>
    </xf>
    <xf numFmtId="0" fontId="66" fillId="0" borderId="28" xfId="0" applyNumberFormat="1" applyFont="1" applyBorder="1" applyAlignment="1">
      <alignment horizontal="left" wrapText="1"/>
    </xf>
    <xf numFmtId="3" fontId="43" fillId="0" borderId="27" xfId="0" applyNumberFormat="1" applyFont="1" applyBorder="1" applyAlignment="1">
      <alignment horizontal="right" wrapText="1"/>
    </xf>
    <xf numFmtId="0" fontId="66" fillId="0" borderId="29" xfId="0" applyNumberFormat="1" applyFont="1" applyBorder="1" applyAlignment="1">
      <alignment horizontal="left" wrapText="1"/>
    </xf>
    <xf numFmtId="0" fontId="77" fillId="0" borderId="30" xfId="0" applyFont="1" applyBorder="1" applyAlignment="1">
      <alignment horizontal="left" wrapText="1"/>
    </xf>
    <xf numFmtId="49" fontId="83" fillId="0" borderId="26" xfId="0" applyNumberFormat="1" applyFont="1" applyBorder="1" applyAlignment="1" applyProtection="1">
      <alignment horizontal="left" wrapText="1"/>
      <protection locked="0"/>
    </xf>
    <xf numFmtId="3" fontId="79" fillId="0" borderId="26" xfId="0" applyNumberFormat="1" applyFont="1" applyBorder="1" applyAlignment="1">
      <alignment horizontal="center" wrapText="1"/>
    </xf>
    <xf numFmtId="0" fontId="35" fillId="0" borderId="31" xfId="0" applyFont="1" applyBorder="1" applyAlignment="1">
      <alignment horizontal="left" wrapText="1"/>
    </xf>
    <xf numFmtId="0" fontId="80" fillId="0" borderId="32" xfId="0" applyFont="1" applyBorder="1" applyAlignment="1">
      <alignment horizontal="left" wrapText="1"/>
    </xf>
    <xf numFmtId="0" fontId="81" fillId="0" borderId="33" xfId="0" applyFont="1" applyBorder="1" applyAlignment="1">
      <alignment horizontal="left" wrapText="1"/>
    </xf>
    <xf numFmtId="0" fontId="66" fillId="0" borderId="34" xfId="0" applyFont="1" applyBorder="1" applyAlignment="1">
      <alignment horizontal="left" wrapText="1"/>
    </xf>
    <xf numFmtId="0" fontId="81" fillId="0" borderId="35" xfId="0" applyFont="1" applyBorder="1" applyAlignment="1">
      <alignment horizontal="left" wrapText="1"/>
    </xf>
    <xf numFmtId="0" fontId="66" fillId="0" borderId="36" xfId="0" applyFont="1" applyBorder="1" applyAlignment="1">
      <alignment horizontal="left" wrapText="1"/>
    </xf>
    <xf numFmtId="0" fontId="66" fillId="0" borderId="26" xfId="0" applyFont="1" applyBorder="1" applyAlignment="1">
      <alignment horizontal="left"/>
    </xf>
    <xf numFmtId="0" fontId="80" fillId="0" borderId="26" xfId="0" applyFont="1" applyBorder="1" applyAlignment="1">
      <alignment horizontal="left"/>
    </xf>
    <xf numFmtId="0" fontId="66" fillId="0" borderId="37" xfId="0" applyFont="1" applyBorder="1" applyAlignment="1">
      <alignment horizontal="left" wrapText="1"/>
    </xf>
    <xf numFmtId="49" fontId="66" fillId="0" borderId="26" xfId="0" applyNumberFormat="1" applyFont="1" applyBorder="1" applyAlignment="1">
      <alignment horizontal="left" wrapText="1"/>
    </xf>
    <xf numFmtId="0" fontId="31" fillId="0" borderId="0" xfId="0" applyFont="1" applyAlignment="1">
      <alignment wrapText="1"/>
    </xf>
    <xf numFmtId="3" fontId="82" fillId="0" borderId="26" xfId="0" applyNumberFormat="1" applyFont="1" applyBorder="1" applyAlignment="1">
      <alignment horizontal="center" wrapText="1"/>
    </xf>
    <xf numFmtId="3" fontId="62" fillId="0" borderId="27" xfId="0" applyNumberFormat="1" applyFont="1" applyBorder="1" applyAlignment="1">
      <alignment horizontal="center" wrapText="1"/>
    </xf>
    <xf numFmtId="0" fontId="80" fillId="0" borderId="0" xfId="0" applyFont="1" applyBorder="1" applyAlignment="1">
      <alignment horizontal="left" wrapText="1"/>
    </xf>
    <xf numFmtId="0" fontId="78" fillId="0" borderId="26" xfId="0" applyFont="1" applyBorder="1" applyAlignment="1">
      <alignment horizontal="center" wrapText="1"/>
    </xf>
    <xf numFmtId="3" fontId="78" fillId="0" borderId="26" xfId="0" applyNumberFormat="1" applyFont="1" applyFill="1" applyBorder="1" applyAlignment="1">
      <alignment horizontal="right" wrapText="1"/>
    </xf>
    <xf numFmtId="3" fontId="43" fillId="0" borderId="27" xfId="0" applyNumberFormat="1" applyFont="1" applyFill="1" applyBorder="1" applyAlignment="1">
      <alignment horizontal="center" wrapText="1"/>
    </xf>
    <xf numFmtId="3" fontId="84" fillId="0" borderId="0" xfId="0" applyNumberFormat="1" applyFont="1" applyBorder="1" applyAlignment="1">
      <alignment horizontal="justify" wrapText="1"/>
    </xf>
    <xf numFmtId="3" fontId="76" fillId="0" borderId="26" xfId="0" applyNumberFormat="1" applyFont="1" applyBorder="1" applyAlignment="1">
      <alignment horizontal="right" vertical="center" wrapText="1"/>
    </xf>
    <xf numFmtId="3" fontId="43" fillId="0" borderId="27" xfId="0" applyNumberFormat="1" applyFont="1" applyBorder="1" applyAlignment="1">
      <alignment horizontal="center" vertical="center" wrapText="1"/>
    </xf>
    <xf numFmtId="0" fontId="81" fillId="0" borderId="25" xfId="0" applyFont="1" applyBorder="1" applyAlignment="1">
      <alignment horizontal="left"/>
    </xf>
    <xf numFmtId="0" fontId="43" fillId="0" borderId="27" xfId="0" applyFont="1" applyBorder="1" applyAlignment="1">
      <alignment horizontal="center" wrapText="1"/>
    </xf>
    <xf numFmtId="0" fontId="81" fillId="0" borderId="38" xfId="0" applyFont="1" applyBorder="1" applyAlignment="1">
      <alignment horizontal="left"/>
    </xf>
    <xf numFmtId="0" fontId="41" fillId="0" borderId="39" xfId="0" applyFont="1" applyBorder="1" applyAlignment="1">
      <alignment horizontal="left"/>
    </xf>
    <xf numFmtId="0" fontId="75" fillId="0" borderId="40" xfId="0" applyFont="1" applyBorder="1" applyAlignment="1">
      <alignment horizontal="left" wrapText="1"/>
    </xf>
    <xf numFmtId="3" fontId="62" fillId="0" borderId="41" xfId="0" applyNumberFormat="1" applyFont="1" applyBorder="1" applyAlignment="1">
      <alignment horizontal="right" wrapText="1"/>
    </xf>
    <xf numFmtId="0" fontId="40" fillId="0" borderId="0" xfId="0" applyFont="1" applyBorder="1" applyAlignment="1">
      <alignment horizontal="left"/>
    </xf>
    <xf numFmtId="0" fontId="75" fillId="0" borderId="0" xfId="0" applyFont="1" applyBorder="1" applyAlignment="1">
      <alignment horizontal="left" wrapText="1"/>
    </xf>
    <xf numFmtId="0" fontId="82" fillId="0" borderId="0" xfId="0" applyFont="1" applyBorder="1" applyAlignment="1">
      <alignment horizontal="justify" wrapText="1"/>
    </xf>
    <xf numFmtId="3" fontId="82" fillId="0" borderId="0" xfId="0" applyNumberFormat="1" applyFont="1" applyBorder="1" applyAlignment="1">
      <alignment horizontal="right" wrapText="1"/>
    </xf>
    <xf numFmtId="3" fontId="104" fillId="0" borderId="26" xfId="0" applyNumberFormat="1" applyFont="1" applyBorder="1" applyAlignment="1">
      <alignment horizontal="right" wrapText="1"/>
    </xf>
    <xf numFmtId="3" fontId="104" fillId="0" borderId="40" xfId="0" applyNumberFormat="1" applyFont="1" applyBorder="1" applyAlignment="1">
      <alignment horizontal="right" wrapText="1"/>
    </xf>
    <xf numFmtId="0" fontId="23" fillId="0" borderId="0" xfId="0" applyNumberFormat="1" applyFont="1" applyBorder="1" applyAlignment="1" applyProtection="1">
      <alignment horizontal="center" wrapText="1"/>
      <protection/>
    </xf>
    <xf numFmtId="0" fontId="10" fillId="0" borderId="42" xfId="0" applyFont="1" applyBorder="1" applyAlignment="1">
      <alignment horizontal="center" vertical="center" wrapText="1"/>
    </xf>
    <xf numFmtId="0" fontId="1" fillId="0" borderId="10" xfId="0" applyFont="1" applyBorder="1" applyAlignment="1">
      <alignment horizontal="center" vertical="center" wrapText="1"/>
    </xf>
    <xf numFmtId="3" fontId="75" fillId="0" borderId="26" xfId="0" applyNumberFormat="1" applyFont="1" applyBorder="1" applyAlignment="1" applyProtection="1">
      <alignment horizontal="right" wrapText="1"/>
      <protection locked="0"/>
    </xf>
    <xf numFmtId="3" fontId="75" fillId="0" borderId="26" xfId="0" applyNumberFormat="1" applyFont="1" applyBorder="1" applyAlignment="1">
      <alignment horizontal="right" vertical="center" wrapText="1"/>
    </xf>
    <xf numFmtId="3" fontId="83" fillId="0" borderId="26" xfId="0" applyNumberFormat="1" applyFont="1" applyBorder="1" applyAlignment="1">
      <alignment horizontal="right" wrapText="1"/>
    </xf>
    <xf numFmtId="3" fontId="66" fillId="0" borderId="26" xfId="0" applyNumberFormat="1" applyFont="1" applyBorder="1" applyAlignment="1">
      <alignment horizontal="right" wrapText="1"/>
    </xf>
    <xf numFmtId="4" fontId="72" fillId="0" borderId="10" xfId="0" applyNumberFormat="1" applyFont="1" applyBorder="1" applyAlignment="1">
      <alignment horizontal="center"/>
    </xf>
    <xf numFmtId="4" fontId="72" fillId="0" borderId="10" xfId="0" applyNumberFormat="1" applyFont="1" applyBorder="1" applyAlignment="1">
      <alignment horizontal="center"/>
    </xf>
    <xf numFmtId="3" fontId="75" fillId="0" borderId="40" xfId="0" applyNumberFormat="1" applyFont="1" applyBorder="1" applyAlignment="1">
      <alignment horizontal="right" wrapText="1"/>
    </xf>
    <xf numFmtId="3" fontId="75" fillId="0" borderId="26" xfId="0" applyNumberFormat="1" applyFont="1" applyBorder="1" applyAlignment="1" applyProtection="1">
      <alignment wrapText="1"/>
      <protection locked="0"/>
    </xf>
    <xf numFmtId="3" fontId="75" fillId="0" borderId="23" xfId="0" applyNumberFormat="1" applyFont="1" applyBorder="1" applyAlignment="1">
      <alignment wrapText="1"/>
    </xf>
    <xf numFmtId="3" fontId="75" fillId="0" borderId="26" xfId="0" applyNumberFormat="1" applyFont="1" applyBorder="1" applyAlignment="1">
      <alignment wrapText="1"/>
    </xf>
    <xf numFmtId="3" fontId="80" fillId="0" borderId="26" xfId="0" applyNumberFormat="1" applyFont="1" applyBorder="1" applyAlignment="1">
      <alignment horizontal="right" wrapText="1"/>
    </xf>
    <xf numFmtId="3" fontId="75" fillId="0" borderId="26" xfId="0" applyNumberFormat="1" applyFont="1" applyBorder="1" applyAlignment="1">
      <alignment horizontal="right" wrapText="1"/>
    </xf>
    <xf numFmtId="3" fontId="66" fillId="0" borderId="26" xfId="0" applyNumberFormat="1" applyFont="1" applyBorder="1" applyAlignment="1">
      <alignment wrapText="1"/>
    </xf>
    <xf numFmtId="3" fontId="80" fillId="0" borderId="26" xfId="0" applyNumberFormat="1" applyFont="1" applyBorder="1" applyAlignment="1">
      <alignment wrapText="1"/>
    </xf>
    <xf numFmtId="3" fontId="83" fillId="0" borderId="26" xfId="0" applyNumberFormat="1" applyFont="1" applyBorder="1" applyAlignment="1">
      <alignment horizontal="center" wrapText="1"/>
    </xf>
    <xf numFmtId="49" fontId="39" fillId="0" borderId="10" xfId="54" applyNumberFormat="1" applyFont="1" applyFill="1" applyBorder="1" applyAlignment="1">
      <alignment horizontal="center" wrapText="1"/>
      <protection/>
    </xf>
    <xf numFmtId="49" fontId="39" fillId="0" borderId="0" xfId="57" applyNumberFormat="1" applyFont="1" applyFill="1" applyBorder="1" applyAlignment="1">
      <alignment horizontal="center" wrapText="1"/>
      <protection/>
    </xf>
    <xf numFmtId="0" fontId="24" fillId="0" borderId="0" xfId="57" applyFont="1" applyBorder="1" applyAlignment="1">
      <alignment wrapText="1"/>
      <protection/>
    </xf>
    <xf numFmtId="3" fontId="24" fillId="0" borderId="0" xfId="57" applyNumberFormat="1" applyFont="1" applyBorder="1" applyAlignment="1">
      <alignment horizontal="center" wrapText="1"/>
      <protection/>
    </xf>
    <xf numFmtId="4" fontId="24" fillId="0" borderId="0" xfId="57" applyNumberFormat="1" applyFont="1" applyBorder="1" applyAlignment="1">
      <alignment horizontal="center" wrapText="1"/>
      <protection/>
    </xf>
    <xf numFmtId="4" fontId="24" fillId="0" borderId="0" xfId="57" applyNumberFormat="1" applyFont="1" applyFill="1" applyBorder="1" applyAlignment="1" applyProtection="1">
      <alignment horizontal="center" wrapText="1"/>
      <protection locked="0"/>
    </xf>
    <xf numFmtId="0" fontId="15" fillId="0" borderId="0" xfId="57" applyFont="1" applyBorder="1">
      <alignment/>
      <protection/>
    </xf>
    <xf numFmtId="3" fontId="66" fillId="0" borderId="43" xfId="0" applyNumberFormat="1" applyFont="1" applyBorder="1" applyAlignment="1">
      <alignment wrapText="1"/>
    </xf>
    <xf numFmtId="3" fontId="66" fillId="0" borderId="37" xfId="0" applyNumberFormat="1" applyFont="1" applyBorder="1" applyAlignment="1">
      <alignment wrapText="1"/>
    </xf>
    <xf numFmtId="3" fontId="83" fillId="0" borderId="26" xfId="0" applyNumberFormat="1" applyFont="1" applyBorder="1" applyAlignment="1">
      <alignment horizontal="right" wrapText="1"/>
    </xf>
    <xf numFmtId="3" fontId="78" fillId="0" borderId="26" xfId="0" applyNumberFormat="1" applyFont="1" applyBorder="1" applyAlignment="1">
      <alignment horizontal="center" wrapText="1"/>
    </xf>
    <xf numFmtId="3" fontId="43" fillId="0" borderId="27" xfId="0" applyNumberFormat="1" applyFont="1" applyBorder="1" applyAlignment="1">
      <alignment horizontal="center" wrapText="1"/>
    </xf>
    <xf numFmtId="0" fontId="25" fillId="0" borderId="10" xfId="0" applyFont="1" applyFill="1" applyBorder="1" applyAlignment="1">
      <alignment horizontal="center" vertical="center" wrapText="1"/>
    </xf>
    <xf numFmtId="49" fontId="64" fillId="0" borderId="0" xfId="0" applyNumberFormat="1" applyFont="1" applyBorder="1" applyAlignment="1" applyProtection="1">
      <alignment horizontal="center" vertical="top"/>
      <protection locked="0"/>
    </xf>
    <xf numFmtId="49" fontId="80" fillId="0" borderId="13" xfId="0" applyNumberFormat="1" applyFont="1" applyBorder="1" applyAlignment="1">
      <alignment horizontal="center" vertical="center"/>
    </xf>
    <xf numFmtId="0" fontId="66" fillId="0" borderId="14" xfId="0" applyFont="1" applyBorder="1" applyAlignment="1">
      <alignment horizontal="center" vertical="center"/>
    </xf>
    <xf numFmtId="0" fontId="66" fillId="0" borderId="0" xfId="0" applyFont="1" applyAlignment="1">
      <alignment/>
    </xf>
    <xf numFmtId="0" fontId="74" fillId="0" borderId="0" xfId="0" applyFont="1" applyAlignment="1">
      <alignment/>
    </xf>
    <xf numFmtId="49" fontId="80" fillId="0" borderId="13" xfId="0" applyNumberFormat="1" applyFont="1" applyBorder="1" applyAlignment="1">
      <alignment horizontal="center" vertical="center" wrapText="1"/>
    </xf>
    <xf numFmtId="0" fontId="66" fillId="0" borderId="14" xfId="0" applyFont="1" applyBorder="1" applyAlignment="1">
      <alignment horizontal="center" vertical="center" wrapText="1"/>
    </xf>
    <xf numFmtId="0" fontId="74" fillId="0" borderId="14" xfId="0" applyFont="1" applyBorder="1" applyAlignment="1">
      <alignment horizontal="center" vertical="center" wrapText="1"/>
    </xf>
    <xf numFmtId="49" fontId="80" fillId="0" borderId="44" xfId="0" applyNumberFormat="1" applyFont="1" applyBorder="1" applyAlignment="1">
      <alignment horizontal="center" vertical="center" wrapText="1"/>
    </xf>
    <xf numFmtId="0" fontId="66" fillId="0" borderId="45" xfId="0" applyFont="1" applyBorder="1" applyAlignment="1">
      <alignment horizontal="center" vertical="center" wrapText="1"/>
    </xf>
    <xf numFmtId="49" fontId="63" fillId="0" borderId="0" xfId="0" applyNumberFormat="1" applyFont="1" applyBorder="1" applyAlignment="1" applyProtection="1">
      <alignment horizontal="center"/>
      <protection locked="0"/>
    </xf>
    <xf numFmtId="0" fontId="77" fillId="0" borderId="25" xfId="0" applyFont="1" applyBorder="1" applyAlignment="1">
      <alignment horizontal="left" wrapText="1"/>
    </xf>
    <xf numFmtId="0" fontId="41" fillId="0" borderId="25" xfId="0" applyFont="1" applyBorder="1" applyAlignment="1">
      <alignment horizontal="left" wrapText="1"/>
    </xf>
    <xf numFmtId="0" fontId="66" fillId="0" borderId="26" xfId="0" applyFont="1" applyBorder="1" applyAlignment="1">
      <alignment horizontal="left" wrapText="1"/>
    </xf>
    <xf numFmtId="0" fontId="9" fillId="0" borderId="10" xfId="0" applyFont="1" applyBorder="1" applyAlignment="1">
      <alignment horizontal="center" vertical="center" wrapText="1"/>
    </xf>
    <xf numFmtId="0" fontId="2" fillId="0" borderId="10" xfId="0" applyFont="1" applyBorder="1" applyAlignment="1">
      <alignment wrapText="1"/>
    </xf>
    <xf numFmtId="4" fontId="7" fillId="0" borderId="13" xfId="0" applyNumberFormat="1" applyFont="1" applyFill="1" applyBorder="1" applyAlignment="1" applyProtection="1">
      <alignment horizontal="center" wrapText="1"/>
      <protection locked="0"/>
    </xf>
    <xf numFmtId="4" fontId="7" fillId="0" borderId="14" xfId="0" applyNumberFormat="1" applyFont="1" applyFill="1" applyBorder="1" applyAlignment="1" applyProtection="1">
      <alignment horizontal="center" wrapText="1"/>
      <protection locked="0"/>
    </xf>
    <xf numFmtId="0" fontId="2" fillId="0" borderId="10" xfId="0" applyFont="1" applyBorder="1" applyAlignment="1">
      <alignment horizontal="center" vertical="center"/>
    </xf>
    <xf numFmtId="49" fontId="7" fillId="0" borderId="1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31" fillId="0" borderId="10"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0" fillId="0" borderId="42" xfId="0" applyBorder="1" applyAlignment="1">
      <alignment horizontal="center" vertical="center"/>
    </xf>
    <xf numFmtId="0" fontId="10" fillId="0" borderId="13" xfId="0" applyFont="1" applyBorder="1" applyAlignment="1">
      <alignment horizontal="center" vertical="center"/>
    </xf>
    <xf numFmtId="0" fontId="10" fillId="0" borderId="48" xfId="0" applyFont="1" applyBorder="1" applyAlignment="1">
      <alignment horizontal="center" vertical="center"/>
    </xf>
    <xf numFmtId="0" fontId="10" fillId="0" borderId="14" xfId="0" applyFont="1" applyBorder="1" applyAlignment="1">
      <alignment horizontal="center" vertical="center"/>
    </xf>
    <xf numFmtId="192" fontId="13" fillId="0" borderId="13" xfId="0" applyNumberFormat="1" applyFont="1" applyBorder="1" applyAlignment="1">
      <alignment horizontal="center"/>
    </xf>
    <xf numFmtId="192" fontId="13" fillId="0" borderId="14" xfId="0" applyNumberFormat="1" applyFont="1" applyBorder="1" applyAlignment="1">
      <alignment horizontal="center"/>
    </xf>
    <xf numFmtId="1" fontId="13" fillId="0" borderId="13" xfId="0" applyNumberFormat="1" applyFont="1" applyBorder="1" applyAlignment="1">
      <alignment horizontal="center"/>
    </xf>
    <xf numFmtId="1" fontId="13" fillId="0" borderId="14" xfId="0" applyNumberFormat="1" applyFont="1" applyBorder="1" applyAlignment="1">
      <alignment horizontal="center"/>
    </xf>
    <xf numFmtId="4" fontId="2" fillId="0" borderId="13" xfId="0" applyNumberFormat="1" applyFont="1" applyFill="1" applyBorder="1" applyAlignment="1" applyProtection="1">
      <alignment horizontal="center" wrapText="1"/>
      <protection locked="0"/>
    </xf>
    <xf numFmtId="4" fontId="2" fillId="0" borderId="14" xfId="0" applyNumberFormat="1" applyFont="1" applyFill="1" applyBorder="1" applyAlignment="1" applyProtection="1">
      <alignment horizontal="center" wrapText="1"/>
      <protection locked="0"/>
    </xf>
    <xf numFmtId="0" fontId="23" fillId="0" borderId="0" xfId="0" applyFont="1" applyFill="1" applyBorder="1" applyAlignment="1">
      <alignment horizontal="center" vertical="top"/>
    </xf>
    <xf numFmtId="4" fontId="2" fillId="0" borderId="13" xfId="0" applyNumberFormat="1" applyFont="1" applyFill="1" applyBorder="1" applyAlignment="1">
      <alignment horizontal="center" wrapText="1"/>
    </xf>
    <xf numFmtId="4" fontId="2" fillId="0" borderId="14" xfId="0" applyNumberFormat="1" applyFont="1" applyFill="1" applyBorder="1" applyAlignment="1">
      <alignment horizontal="center" wrapText="1"/>
    </xf>
    <xf numFmtId="4" fontId="7" fillId="0" borderId="13" xfId="0" applyNumberFormat="1" applyFont="1" applyFill="1" applyBorder="1" applyAlignment="1">
      <alignment horizontal="center" wrapText="1"/>
    </xf>
    <xf numFmtId="4" fontId="7" fillId="0" borderId="14" xfId="0" applyNumberFormat="1" applyFont="1" applyFill="1" applyBorder="1" applyAlignment="1">
      <alignment horizontal="center" wrapText="1"/>
    </xf>
    <xf numFmtId="0" fontId="10" fillId="0" borderId="10" xfId="0" applyFont="1" applyFill="1" applyBorder="1" applyAlignment="1">
      <alignment horizontal="center" vertical="center" textRotation="255"/>
    </xf>
    <xf numFmtId="0" fontId="7" fillId="0" borderId="10" xfId="0" applyFont="1" applyFill="1" applyBorder="1" applyAlignment="1">
      <alignment textRotation="255"/>
    </xf>
    <xf numFmtId="0" fontId="10" fillId="0" borderId="13" xfId="0" applyFont="1" applyFill="1" applyBorder="1" applyAlignment="1">
      <alignment horizontal="center" vertical="center"/>
    </xf>
    <xf numFmtId="0" fontId="31" fillId="0" borderId="48" xfId="0" applyFont="1" applyBorder="1" applyAlignment="1">
      <alignment horizontal="center" vertical="center"/>
    </xf>
    <xf numFmtId="0" fontId="31" fillId="0" borderId="14" xfId="0" applyFont="1" applyBorder="1" applyAlignment="1">
      <alignment horizontal="center" vertical="center"/>
    </xf>
    <xf numFmtId="0" fontId="31" fillId="0" borderId="10" xfId="0" applyFont="1" applyBorder="1" applyAlignment="1">
      <alignment/>
    </xf>
    <xf numFmtId="0" fontId="25" fillId="0" borderId="48" xfId="0" applyFont="1" applyBorder="1" applyAlignment="1">
      <alignment horizontal="center" wrapText="1"/>
    </xf>
    <xf numFmtId="0" fontId="4" fillId="0" borderId="14" xfId="0" applyFont="1" applyBorder="1" applyAlignment="1">
      <alignment/>
    </xf>
    <xf numFmtId="0" fontId="25" fillId="0" borderId="13" xfId="0" applyFont="1" applyBorder="1" applyAlignment="1">
      <alignment horizontal="center" vertical="center" wrapText="1"/>
    </xf>
    <xf numFmtId="0" fontId="4" fillId="0" borderId="48" xfId="0" applyFont="1" applyBorder="1" applyAlignment="1">
      <alignment/>
    </xf>
    <xf numFmtId="4" fontId="7" fillId="0" borderId="13" xfId="0" applyNumberFormat="1" applyFont="1" applyBorder="1" applyAlignment="1">
      <alignment horizontal="center" wrapText="1"/>
    </xf>
    <xf numFmtId="4" fontId="7" fillId="0" borderId="14" xfId="0" applyNumberFormat="1" applyFont="1" applyBorder="1" applyAlignment="1">
      <alignment horizontal="center" wrapText="1"/>
    </xf>
    <xf numFmtId="4" fontId="19" fillId="0" borderId="13" xfId="0" applyNumberFormat="1" applyFont="1" applyFill="1" applyBorder="1" applyAlignment="1">
      <alignment horizontal="center" wrapText="1"/>
    </xf>
    <xf numFmtId="4" fontId="19" fillId="0" borderId="14" xfId="0" applyNumberFormat="1" applyFont="1" applyFill="1" applyBorder="1" applyAlignment="1">
      <alignment horizontal="center" wrapText="1"/>
    </xf>
    <xf numFmtId="4" fontId="20" fillId="0" borderId="13" xfId="0" applyNumberFormat="1" applyFont="1" applyFill="1" applyBorder="1" applyAlignment="1">
      <alignment horizontal="center" wrapText="1"/>
    </xf>
    <xf numFmtId="4" fontId="20" fillId="0" borderId="14" xfId="0" applyNumberFormat="1" applyFont="1" applyFill="1" applyBorder="1" applyAlignment="1">
      <alignment horizontal="center" wrapText="1"/>
    </xf>
    <xf numFmtId="192" fontId="13" fillId="0" borderId="13" xfId="0" applyNumberFormat="1" applyFont="1" applyBorder="1" applyAlignment="1">
      <alignment horizontal="center"/>
    </xf>
    <xf numFmtId="192" fontId="13" fillId="0" borderId="14" xfId="0" applyNumberFormat="1" applyFont="1" applyBorder="1" applyAlignment="1">
      <alignment horizontal="center"/>
    </xf>
    <xf numFmtId="0" fontId="4" fillId="0" borderId="48" xfId="0" applyFont="1" applyBorder="1" applyAlignment="1">
      <alignment horizontal="center" wrapText="1"/>
    </xf>
    <xf numFmtId="0" fontId="4" fillId="0" borderId="14" xfId="0" applyFont="1" applyBorder="1" applyAlignment="1">
      <alignment horizontal="center" wrapText="1"/>
    </xf>
    <xf numFmtId="4" fontId="7" fillId="0" borderId="13" xfId="0" applyNumberFormat="1" applyFont="1" applyBorder="1" applyAlignment="1">
      <alignment horizontal="center" wrapText="1"/>
    </xf>
    <xf numFmtId="4" fontId="0" fillId="0" borderId="14" xfId="0" applyNumberFormat="1" applyBorder="1" applyAlignment="1">
      <alignment horizontal="center" wrapText="1"/>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49" fontId="17" fillId="0" borderId="13" xfId="0" applyNumberFormat="1" applyFont="1" applyBorder="1" applyAlignment="1">
      <alignment horizontal="center" wrapText="1"/>
    </xf>
    <xf numFmtId="0" fontId="0" fillId="0" borderId="14" xfId="0" applyBorder="1" applyAlignment="1">
      <alignment horizontal="center" wrapText="1"/>
    </xf>
    <xf numFmtId="4" fontId="2" fillId="0" borderId="13" xfId="0" applyNumberFormat="1" applyFont="1" applyBorder="1" applyAlignment="1">
      <alignment horizontal="center" wrapText="1"/>
    </xf>
    <xf numFmtId="4" fontId="0" fillId="0" borderId="14" xfId="0" applyNumberFormat="1" applyFont="1" applyBorder="1" applyAlignment="1">
      <alignment horizontal="center" wrapText="1"/>
    </xf>
    <xf numFmtId="4" fontId="18" fillId="0" borderId="13" xfId="0" applyNumberFormat="1" applyFont="1" applyFill="1" applyBorder="1" applyAlignment="1">
      <alignment horizontal="center" wrapText="1"/>
    </xf>
    <xf numFmtId="4" fontId="18" fillId="0" borderId="14" xfId="0" applyNumberFormat="1" applyFont="1" applyFill="1" applyBorder="1" applyAlignment="1">
      <alignment horizontal="center" wrapText="1"/>
    </xf>
    <xf numFmtId="0" fontId="10" fillId="0" borderId="42" xfId="0"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3" xfId="0" applyFont="1" applyBorder="1" applyAlignment="1">
      <alignment horizontal="center" vertical="center" textRotation="255"/>
    </xf>
    <xf numFmtId="0" fontId="10" fillId="0" borderId="48" xfId="0" applyFont="1" applyBorder="1" applyAlignment="1">
      <alignment horizontal="center" vertical="center" textRotation="255"/>
    </xf>
    <xf numFmtId="0" fontId="10" fillId="0" borderId="14" xfId="0" applyFont="1" applyBorder="1" applyAlignment="1">
      <alignment horizontal="center" vertical="center" textRotation="255"/>
    </xf>
    <xf numFmtId="49" fontId="7" fillId="0" borderId="13" xfId="0" applyNumberFormat="1" applyFont="1" applyBorder="1" applyAlignment="1">
      <alignment horizontal="center" vertical="center" wrapText="1"/>
    </xf>
    <xf numFmtId="49" fontId="7" fillId="0" borderId="48"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43" fillId="0" borderId="0" xfId="55" applyNumberFormat="1" applyFont="1" applyFill="1" applyBorder="1" applyAlignment="1" applyProtection="1">
      <alignment horizontal="left" vertical="top" wrapText="1"/>
      <protection locked="0"/>
    </xf>
    <xf numFmtId="0" fontId="24" fillId="0" borderId="0" xfId="55" applyFont="1" applyAlignment="1">
      <alignment/>
      <protection/>
    </xf>
    <xf numFmtId="0" fontId="24" fillId="0" borderId="0" xfId="55" applyFont="1" applyAlignment="1">
      <alignment horizontal="right"/>
      <protection/>
    </xf>
    <xf numFmtId="1" fontId="1" fillId="0" borderId="0" xfId="55" applyNumberFormat="1" applyFont="1" applyFill="1" applyBorder="1" applyAlignment="1">
      <alignment horizontal="center" vertical="top" wrapText="1"/>
      <protection/>
    </xf>
    <xf numFmtId="49" fontId="58" fillId="0" borderId="0" xfId="55" applyNumberFormat="1" applyFont="1" applyFill="1" applyBorder="1" applyAlignment="1" applyProtection="1">
      <alignment horizontal="left" vertical="top" wrapText="1"/>
      <protection locked="0"/>
    </xf>
    <xf numFmtId="0" fontId="10" fillId="0" borderId="49" xfId="55" applyFont="1" applyFill="1" applyBorder="1" applyAlignment="1">
      <alignment horizontal="center" vertical="center" wrapText="1"/>
      <protection/>
    </xf>
    <xf numFmtId="0" fontId="10" fillId="0" borderId="16" xfId="55" applyFont="1" applyFill="1" applyBorder="1" applyAlignment="1">
      <alignment horizontal="center" vertical="center" wrapText="1"/>
      <protection/>
    </xf>
    <xf numFmtId="49" fontId="42" fillId="0" borderId="50" xfId="55" applyNumberFormat="1" applyFont="1" applyFill="1" applyBorder="1" applyAlignment="1">
      <alignment horizontal="center" vertical="center" wrapText="1"/>
      <protection/>
    </xf>
    <xf numFmtId="49" fontId="42" fillId="0" borderId="10" xfId="55" applyNumberFormat="1" applyFont="1" applyFill="1" applyBorder="1" applyAlignment="1">
      <alignment horizontal="center" vertical="center" wrapText="1"/>
      <protection/>
    </xf>
    <xf numFmtId="0" fontId="42" fillId="0" borderId="51" xfId="55" applyFont="1" applyFill="1" applyBorder="1" applyAlignment="1">
      <alignment horizontal="center" vertical="center"/>
      <protection/>
    </xf>
    <xf numFmtId="0" fontId="42" fillId="0" borderId="11" xfId="55" applyFont="1" applyFill="1" applyBorder="1" applyAlignment="1">
      <alignment horizontal="center" vertical="center"/>
      <protection/>
    </xf>
    <xf numFmtId="0" fontId="42" fillId="0" borderId="50" xfId="55" applyFont="1" applyFill="1" applyBorder="1" applyAlignment="1">
      <alignment horizontal="center" vertical="center" wrapText="1"/>
      <protection/>
    </xf>
    <xf numFmtId="0" fontId="42" fillId="0" borderId="10" xfId="55" applyFont="1" applyFill="1" applyBorder="1" applyAlignment="1">
      <alignment horizontal="center" vertical="center" wrapText="1"/>
      <protection/>
    </xf>
    <xf numFmtId="0" fontId="42" fillId="0" borderId="50" xfId="55" applyFont="1" applyFill="1" applyBorder="1" applyAlignment="1">
      <alignment horizontal="center" vertical="center"/>
      <protection/>
    </xf>
    <xf numFmtId="0" fontId="35" fillId="0" borderId="0" xfId="57" applyFont="1" applyAlignment="1">
      <alignment horizontal="center"/>
      <protection/>
    </xf>
    <xf numFmtId="0" fontId="2" fillId="0" borderId="10" xfId="57"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57" applyFont="1" applyBorder="1" applyAlignment="1">
      <alignment horizontal="center" vertical="center" wrapText="1"/>
      <protection/>
    </xf>
    <xf numFmtId="0" fontId="8" fillId="0" borderId="52" xfId="57" applyFont="1" applyBorder="1" applyAlignment="1">
      <alignment horizontal="center" vertical="center" wrapText="1"/>
      <protection/>
    </xf>
    <xf numFmtId="0" fontId="0" fillId="0" borderId="53" xfId="57" applyBorder="1" applyAlignment="1">
      <alignment horizontal="center" vertical="center" wrapText="1"/>
      <protection/>
    </xf>
    <xf numFmtId="0" fontId="49" fillId="0" borderId="10" xfId="0" applyFont="1" applyBorder="1" applyAlignment="1">
      <alignment wrapText="1"/>
    </xf>
    <xf numFmtId="0" fontId="40" fillId="0" borderId="10" xfId="0" applyFont="1" applyBorder="1" applyAlignment="1">
      <alignment wrapText="1"/>
    </xf>
    <xf numFmtId="0" fontId="49" fillId="0" borderId="0" xfId="0" applyFont="1" applyAlignment="1">
      <alignment horizontal="center"/>
    </xf>
    <xf numFmtId="0" fontId="49" fillId="0" borderId="0" xfId="0" applyFont="1" applyAlignment="1">
      <alignment horizontal="left"/>
    </xf>
    <xf numFmtId="0" fontId="68"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67" fillId="0" borderId="14"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0</xdr:row>
      <xdr:rowOff>47625</xdr:rowOff>
    </xdr:from>
    <xdr:to>
      <xdr:col>6</xdr:col>
      <xdr:colOff>133350</xdr:colOff>
      <xdr:row>3</xdr:row>
      <xdr:rowOff>0</xdr:rowOff>
    </xdr:to>
    <xdr:sp>
      <xdr:nvSpPr>
        <xdr:cNvPr id="1"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9"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1"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3"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9"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7"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7"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9"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5"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3"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5"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7"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9"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1"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3"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4"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5"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7"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8"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79"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1"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2"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3"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5"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7"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8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89"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0"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1"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3"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4"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5"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7"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98"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99"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1"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2"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3"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5"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107"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0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09"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0"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1"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2"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3"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4"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5"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6"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7"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18"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19"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0"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1"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2"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3"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4"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5"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6"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7"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28"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29"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0"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1"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2"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3"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4"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5"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6"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7"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38"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39"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0"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41"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2"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143"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144"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5"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7"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4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49"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1"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3"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5"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7"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5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59"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1"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3"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4"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5"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7"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68"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69"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0"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1"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2"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3"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5"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6"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7"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7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79"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0"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1"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3"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4"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5"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7"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88"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89"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191"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2"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3"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5"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7"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199"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0"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1"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3"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5"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6"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7"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09"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0"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1"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3"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5"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6"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7"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19"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1"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3"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5"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7"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2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29"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1"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3"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5"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7"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3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39"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1"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2"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3"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4"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5"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6"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7"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4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49"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0"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1"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3"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4"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5"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7"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5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59"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1"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3"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5"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7"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6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69"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1"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3"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275"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27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77"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78"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79"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0"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1"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2"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3"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4"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5"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6"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7"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88"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89"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0"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1"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2"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3"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4"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5"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6"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7"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298"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299"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0"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1"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2"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3"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4"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5"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6"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7"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08"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09"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10"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311"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12"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3"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5"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7"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1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19"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1"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3"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5"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7"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2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29"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1"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2"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3"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4"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5"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6"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7"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38"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39"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0"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1"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2"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3"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4"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5"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7"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48"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49"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1"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3"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5"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7"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35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359"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1"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63"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4"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5"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6"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7"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8"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69"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0"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1"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2"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3"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4"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5"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6"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7"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8"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79"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80"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381"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2"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3"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5"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7"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89"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1"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2"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3"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5"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7"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8"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399"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1"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3"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5"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7"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40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09"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1"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3"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5"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7"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1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19"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1"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3"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5"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7"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28"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29"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1"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3"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5"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6"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7"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38"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39"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0"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1"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3"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4"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5"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7"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4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49"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1"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3"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5"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7"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58"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59"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0"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461"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462"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3"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4"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5"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6"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7"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68"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69"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0"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1"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2"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3"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4"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5"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6"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7"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78"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79"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0"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1"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2"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3"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4"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5"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6"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7"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88"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89"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0"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1"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2"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3"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4"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5"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6"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497"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498"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499"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1"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2"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3"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4"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5"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6"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7"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08"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09"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0"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1"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2"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3"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4"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5"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7"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18"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19"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1"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2"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3"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4"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5"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6"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7"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28"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29"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0"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1"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2"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3"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4"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5"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6"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7"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38"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39"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1"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2"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3"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545"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6"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7"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49"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0"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1"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3"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4"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5"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7"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8"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59"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0"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1"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3"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4"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5"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6"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7"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69"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0"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1"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3"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4"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5"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6"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7"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7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79"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1"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3"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5"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7"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88"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89"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1"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3"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5" name="Text Box 1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6"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7" name="Text Box 2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59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599" name="Text Box 2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0"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1" name="Text Box 2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3" name="Text Box 2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5" name="Text Box 2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7" name="Text Box 3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08"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09" name="Text Box 3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0"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1" name="Text Box 3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2"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3" name="Text Box 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5" name="Text Box 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7" name="Text Box 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1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19" name="Text Box 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1" name="Text Box 9"/>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3" name="Text Box 11"/>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5" name="Text Box 13"/>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6"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7" name="Text Box 15"/>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28"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7</xdr:row>
      <xdr:rowOff>0</xdr:rowOff>
    </xdr:from>
    <xdr:to>
      <xdr:col>5</xdr:col>
      <xdr:colOff>933450</xdr:colOff>
      <xdr:row>7</xdr:row>
      <xdr:rowOff>0</xdr:rowOff>
    </xdr:to>
    <xdr:sp>
      <xdr:nvSpPr>
        <xdr:cNvPr id="629" name="Text Box 17"/>
        <xdr:cNvSpPr txBox="1">
          <a:spLocks noChangeArrowheads="1"/>
        </xdr:cNvSpPr>
      </xdr:nvSpPr>
      <xdr:spPr>
        <a:xfrm>
          <a:off x="1419225" y="2457450"/>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30"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1" name="Text Box 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2"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3" name="Text Box 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4"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5" name="Text Box 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6"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7" name="Text Box 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38"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39" name="Text Box 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0"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1" name="Text Box 1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2"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3" name="Text Box 1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4"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5" name="Text Box 1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6"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7" name="Text Box 1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48"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49" name="Text Box 1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0"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1" name="Text Box 2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2"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3" name="Text Box 2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4"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5" name="Text Box 2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6"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7" name="Text Box 27"/>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58"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59" name="Text Box 29"/>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0"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1" name="Text Box 31"/>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2"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3" name="Text Box 33"/>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4"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304800</xdr:colOff>
      <xdr:row>6</xdr:row>
      <xdr:rowOff>647700</xdr:rowOff>
    </xdr:from>
    <xdr:to>
      <xdr:col>6</xdr:col>
      <xdr:colOff>0</xdr:colOff>
      <xdr:row>6</xdr:row>
      <xdr:rowOff>647700</xdr:rowOff>
    </xdr:to>
    <xdr:sp>
      <xdr:nvSpPr>
        <xdr:cNvPr id="665" name="Text Box 35"/>
        <xdr:cNvSpPr txBox="1">
          <a:spLocks noChangeArrowheads="1"/>
        </xdr:cNvSpPr>
      </xdr:nvSpPr>
      <xdr:spPr>
        <a:xfrm>
          <a:off x="1428750" y="2390775"/>
          <a:ext cx="11306175"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666"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67"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68"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69"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0"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1"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2"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3"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4"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5"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6"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7" name="Text Box 1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78"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79" name="Text Box 1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0"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1" name="Text Box 1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2"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3" name="Text Box 1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4"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5" name="Text Box 1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6" name="Text Box 2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7" name="Text Box 2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88" name="Text Box 2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89" name="Text Box 2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0" name="Text Box 2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1" name="Text Box 2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2" name="Text Box 2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3" name="Text Box 2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4" name="Text Box 2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5" name="Text Box 2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6" name="Text Box 3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7" name="Text Box 3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698" name="Text Box 3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699" name="Text Box 3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0" name="Text Box 3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1" name="Text Box 3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2" name="Text Box 3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3" name="Text Box 1"/>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4" name="Text Box 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5" name="Text Box 3"/>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6" name="Text Box 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7" name="Text Box 5"/>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08" name="Text Box 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09" name="Text Box 7"/>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0" name="Text Box 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11" name="Text Box 9"/>
        <xdr:cNvSpPr txBox="1">
          <a:spLocks noChangeArrowheads="1"/>
        </xdr:cNvSpPr>
      </xdr:nvSpPr>
      <xdr:spPr>
        <a:xfrm>
          <a:off x="1419225" y="2390775"/>
          <a:ext cx="11315700" cy="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rPr>
            <a:t>Доходи  бюджету м.Кузнецовська на 2002 рік</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2" name="Text Box 10"/>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xdr:col>
      <xdr:colOff>295275</xdr:colOff>
      <xdr:row>6</xdr:row>
      <xdr:rowOff>647700</xdr:rowOff>
    </xdr:from>
    <xdr:to>
      <xdr:col>6</xdr:col>
      <xdr:colOff>0</xdr:colOff>
      <xdr:row>6</xdr:row>
      <xdr:rowOff>647700</xdr:rowOff>
    </xdr:to>
    <xdr:sp>
      <xdr:nvSpPr>
        <xdr:cNvPr id="713" name="Text Box 11"/>
        <xdr:cNvSpPr txBox="1">
          <a:spLocks noChangeArrowheads="1"/>
        </xdr:cNvSpPr>
      </xdr:nvSpPr>
      <xdr:spPr>
        <a:xfrm>
          <a:off x="1419225" y="2390775"/>
          <a:ext cx="113157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4" name="Text Box 12"/>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5" name="Text Box 14"/>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6" name="Text Box 16"/>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533400</xdr:colOff>
      <xdr:row>0</xdr:row>
      <xdr:rowOff>47625</xdr:rowOff>
    </xdr:from>
    <xdr:to>
      <xdr:col>6</xdr:col>
      <xdr:colOff>133350</xdr:colOff>
      <xdr:row>3</xdr:row>
      <xdr:rowOff>0</xdr:rowOff>
    </xdr:to>
    <xdr:sp>
      <xdr:nvSpPr>
        <xdr:cNvPr id="717" name="Text Box 18"/>
        <xdr:cNvSpPr txBox="1">
          <a:spLocks noChangeArrowheads="1"/>
        </xdr:cNvSpPr>
      </xdr:nvSpPr>
      <xdr:spPr>
        <a:xfrm>
          <a:off x="11372850" y="47625"/>
          <a:ext cx="1495425" cy="952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18" name="Text Box 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19" name="Text Box 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0" name="Text Box 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1" name="Text Box 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2" name="Text Box 1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3" name="Text Box 1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4" name="Text Box 1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5" name="Text Box 1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6" name="Text Box 1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7" name="Text Box 2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8" name="Text Box 2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29" name="Text Box 2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0" name="Text Box 2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1" name="Text Box 28"/>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2" name="Text Box 30"/>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3" name="Text Box 32"/>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4" name="Text Box 34"/>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533400</xdr:colOff>
      <xdr:row>0</xdr:row>
      <xdr:rowOff>47625</xdr:rowOff>
    </xdr:from>
    <xdr:to>
      <xdr:col>8</xdr:col>
      <xdr:colOff>133350</xdr:colOff>
      <xdr:row>3</xdr:row>
      <xdr:rowOff>28575</xdr:rowOff>
    </xdr:to>
    <xdr:sp>
      <xdr:nvSpPr>
        <xdr:cNvPr id="735" name="Text Box 36"/>
        <xdr:cNvSpPr txBox="1">
          <a:spLocks noChangeArrowheads="1"/>
        </xdr:cNvSpPr>
      </xdr:nvSpPr>
      <xdr:spPr>
        <a:xfrm>
          <a:off x="13268325" y="47625"/>
          <a:ext cx="1133475" cy="9810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352425</xdr:colOff>
      <xdr:row>3</xdr:row>
      <xdr:rowOff>0</xdr:rowOff>
    </xdr:from>
    <xdr:to>
      <xdr:col>15</xdr:col>
      <xdr:colOff>476250</xdr:colOff>
      <xdr:row>4</xdr:row>
      <xdr:rowOff>38100</xdr:rowOff>
    </xdr:to>
    <xdr:sp>
      <xdr:nvSpPr>
        <xdr:cNvPr id="1" name="Text Box 1"/>
        <xdr:cNvSpPr txBox="1">
          <a:spLocks noChangeArrowheads="1"/>
        </xdr:cNvSpPr>
      </xdr:nvSpPr>
      <xdr:spPr>
        <a:xfrm flipH="1">
          <a:off x="16392525" y="752475"/>
          <a:ext cx="13335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504825</xdr:colOff>
      <xdr:row>5</xdr:row>
      <xdr:rowOff>0</xdr:rowOff>
    </xdr:from>
    <xdr:to>
      <xdr:col>13</xdr:col>
      <xdr:colOff>352425</xdr:colOff>
      <xdr:row>5</xdr:row>
      <xdr:rowOff>0</xdr:rowOff>
    </xdr:to>
    <xdr:sp>
      <xdr:nvSpPr>
        <xdr:cNvPr id="2" name="Text Box 2"/>
        <xdr:cNvSpPr txBox="1">
          <a:spLocks noChangeArrowheads="1"/>
        </xdr:cNvSpPr>
      </xdr:nvSpPr>
      <xdr:spPr>
        <a:xfrm>
          <a:off x="1685925" y="2085975"/>
          <a:ext cx="12658725"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12</xdr:col>
      <xdr:colOff>371475</xdr:colOff>
      <xdr:row>1</xdr:row>
      <xdr:rowOff>0</xdr:rowOff>
    </xdr:from>
    <xdr:ext cx="3486150" cy="838200"/>
    <xdr:sp>
      <xdr:nvSpPr>
        <xdr:cNvPr id="3" name="Text Box 3"/>
        <xdr:cNvSpPr txBox="1">
          <a:spLocks noChangeArrowheads="1"/>
        </xdr:cNvSpPr>
      </xdr:nvSpPr>
      <xdr:spPr>
        <a:xfrm>
          <a:off x="13296900" y="0"/>
          <a:ext cx="3486150"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2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06</a:t>
          </a:r>
          <a:r>
            <a:rPr lang="en-US" cap="none" sz="1400" b="0" i="0" u="none" baseline="0">
              <a:solidFill>
                <a:srgbClr val="000000"/>
              </a:solidFill>
              <a:latin typeface="Times New Roman"/>
              <a:ea typeface="Times New Roman"/>
              <a:cs typeface="Times New Roman"/>
            </a:rPr>
            <a:t> жовтня </a:t>
          </a:r>
          <a:r>
            <a:rPr lang="en-US" cap="none" sz="1400" b="0" i="0" u="none" baseline="0">
              <a:solidFill>
                <a:srgbClr val="000000"/>
              </a:solidFill>
              <a:latin typeface="Times New Roman"/>
              <a:ea typeface="Times New Roman"/>
              <a:cs typeface="Times New Roman"/>
            </a:rPr>
            <a:t>2016 року №354</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123825</xdr:colOff>
      <xdr:row>4</xdr:row>
      <xdr:rowOff>57150</xdr:rowOff>
    </xdr:from>
    <xdr:to>
      <xdr:col>9</xdr:col>
      <xdr:colOff>762000</xdr:colOff>
      <xdr:row>4</xdr:row>
      <xdr:rowOff>685800</xdr:rowOff>
    </xdr:to>
    <xdr:sp>
      <xdr:nvSpPr>
        <xdr:cNvPr id="4" name="Rectangle 4"/>
        <xdr:cNvSpPr>
          <a:spLocks/>
        </xdr:cNvSpPr>
      </xdr:nvSpPr>
      <xdr:spPr>
        <a:xfrm>
          <a:off x="1304925" y="1314450"/>
          <a:ext cx="10182225" cy="6286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Зміни до видатків  міського бюджету на 2016 рік за тимчасовою
</a:t>
          </a:r>
          <a:r>
            <a:rPr lang="en-US" cap="none" sz="1800" b="1" i="0" u="none" baseline="0">
              <a:solidFill>
                <a:srgbClr val="000000"/>
              </a:solidFill>
            </a:rPr>
            <a:t>           класифікацією видатків та кредитування місцевих бюджетів</a:t>
          </a:r>
        </a:p>
      </xdr:txBody>
    </xdr:sp>
    <xdr:clientData/>
  </xdr:twoCellAnchor>
  <xdr:twoCellAnchor>
    <xdr:from>
      <xdr:col>2</xdr:col>
      <xdr:colOff>1857375</xdr:colOff>
      <xdr:row>134</xdr:row>
      <xdr:rowOff>38100</xdr:rowOff>
    </xdr:from>
    <xdr:to>
      <xdr:col>12</xdr:col>
      <xdr:colOff>180975</xdr:colOff>
      <xdr:row>134</xdr:row>
      <xdr:rowOff>38100</xdr:rowOff>
    </xdr:to>
    <xdr:sp>
      <xdr:nvSpPr>
        <xdr:cNvPr id="5" name="Rectangle 5"/>
        <xdr:cNvSpPr>
          <a:spLocks/>
        </xdr:cNvSpPr>
      </xdr:nvSpPr>
      <xdr:spPr>
        <a:xfrm>
          <a:off x="3038475" y="10315575"/>
          <a:ext cx="10067925"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0</xdr:row>
      <xdr:rowOff>0</xdr:rowOff>
    </xdr:from>
    <xdr:ext cx="3533775" cy="790575"/>
    <xdr:sp>
      <xdr:nvSpPr>
        <xdr:cNvPr id="1" name="Text Box 1"/>
        <xdr:cNvSpPr txBox="1">
          <a:spLocks noChangeArrowheads="1"/>
        </xdr:cNvSpPr>
      </xdr:nvSpPr>
      <xdr:spPr>
        <a:xfrm>
          <a:off x="14077950" y="0"/>
          <a:ext cx="3533775"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3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06</a:t>
          </a:r>
          <a:r>
            <a:rPr lang="en-US" cap="none" sz="1400" b="0" i="0" u="none" baseline="0">
              <a:solidFill>
                <a:srgbClr val="000000"/>
              </a:solidFill>
              <a:latin typeface="Times New Roman"/>
              <a:ea typeface="Times New Roman"/>
              <a:cs typeface="Times New Roman"/>
            </a:rPr>
            <a:t> жовтня </a:t>
          </a:r>
          <a:r>
            <a:rPr lang="en-US" cap="none" sz="1400" b="0" i="0" u="none" baseline="0">
              <a:solidFill>
                <a:srgbClr val="000000"/>
              </a:solidFill>
              <a:latin typeface="Times New Roman"/>
              <a:ea typeface="Times New Roman"/>
              <a:cs typeface="Times New Roman"/>
            </a:rPr>
            <a:t>2016 року №354</a:t>
          </a:r>
          <a:r>
            <a:rPr lang="en-US" cap="none" sz="14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0</xdr:rowOff>
    </xdr:from>
    <xdr:to>
      <xdr:col>11</xdr:col>
      <xdr:colOff>314325</xdr:colOff>
      <xdr:row>0</xdr:row>
      <xdr:rowOff>0</xdr:rowOff>
    </xdr:to>
    <xdr:sp>
      <xdr:nvSpPr>
        <xdr:cNvPr id="2" name="Text Box 2"/>
        <xdr:cNvSpPr txBox="1">
          <a:spLocks noChangeArrowheads="1"/>
        </xdr:cNvSpPr>
      </xdr:nvSpPr>
      <xdr:spPr>
        <a:xfrm>
          <a:off x="2628900" y="0"/>
          <a:ext cx="1058227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2</xdr:row>
      <xdr:rowOff>9525</xdr:rowOff>
    </xdr:from>
    <xdr:to>
      <xdr:col>10</xdr:col>
      <xdr:colOff>47625</xdr:colOff>
      <xdr:row>3</xdr:row>
      <xdr:rowOff>390525</xdr:rowOff>
    </xdr:to>
    <xdr:sp>
      <xdr:nvSpPr>
        <xdr:cNvPr id="3" name="Text Box 3"/>
        <xdr:cNvSpPr txBox="1">
          <a:spLocks noChangeArrowheads="1"/>
        </xdr:cNvSpPr>
      </xdr:nvSpPr>
      <xdr:spPr>
        <a:xfrm>
          <a:off x="2028825" y="333375"/>
          <a:ext cx="10106025"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2016 рік
</a:t>
          </a:r>
          <a:r>
            <a:rPr lang="en-US" cap="none" sz="1800" b="1" i="0" u="none" baseline="0">
              <a:solidFill>
                <a:srgbClr val="000000"/>
              </a:solidFill>
              <a:latin typeface="Times New Roman"/>
              <a:ea typeface="Times New Roman"/>
              <a:cs typeface="Times New Roman"/>
            </a:rPr>
            <a:t>за головними розпорядниками коштів
</a:t>
          </a:r>
          <a:r>
            <a:rPr lang="en-US" cap="none" sz="1000" b="1"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141</xdr:row>
      <xdr:rowOff>342900</xdr:rowOff>
    </xdr:from>
    <xdr:to>
      <xdr:col>11</xdr:col>
      <xdr:colOff>381000</xdr:colOff>
      <xdr:row>142</xdr:row>
      <xdr:rowOff>104775</xdr:rowOff>
    </xdr:to>
    <xdr:sp>
      <xdr:nvSpPr>
        <xdr:cNvPr id="4" name="Rectangle 4"/>
        <xdr:cNvSpPr>
          <a:spLocks/>
        </xdr:cNvSpPr>
      </xdr:nvSpPr>
      <xdr:spPr>
        <a:xfrm>
          <a:off x="3733800" y="10191750"/>
          <a:ext cx="9544050" cy="390525"/>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Секретар міської ради                                                            І.Шумра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1228725</xdr:colOff>
      <xdr:row>0</xdr:row>
      <xdr:rowOff>190500</xdr:rowOff>
    </xdr:from>
    <xdr:ext cx="2914650" cy="914400"/>
    <xdr:sp>
      <xdr:nvSpPr>
        <xdr:cNvPr id="1" name="Text Box 1"/>
        <xdr:cNvSpPr txBox="1">
          <a:spLocks noChangeArrowheads="1"/>
        </xdr:cNvSpPr>
      </xdr:nvSpPr>
      <xdr:spPr>
        <a:xfrm>
          <a:off x="5857875" y="190500"/>
          <a:ext cx="2914650" cy="9144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4
</a:t>
          </a:r>
          <a:r>
            <a:rPr lang="en-US" cap="none" sz="1400" b="0" i="0" u="none" baseline="0">
              <a:solidFill>
                <a:srgbClr val="000000"/>
              </a:solidFill>
              <a:latin typeface="Times New Roman"/>
              <a:ea typeface="Times New Roman"/>
              <a:cs typeface="Times New Roman"/>
            </a:rPr>
            <a:t>     до рішення міської ради 
</a:t>
          </a:r>
          <a:r>
            <a:rPr lang="en-US" cap="none" sz="1400" b="0" i="0" u="none" baseline="0">
              <a:solidFill>
                <a:srgbClr val="000000"/>
              </a:solidFill>
              <a:latin typeface="Times New Roman"/>
              <a:ea typeface="Times New Roman"/>
              <a:cs typeface="Times New Roman"/>
            </a:rPr>
            <a:t>  06 жовтня 2016 року №354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0</xdr:row>
      <xdr:rowOff>28575</xdr:rowOff>
    </xdr:from>
    <xdr:to>
      <xdr:col>7</xdr:col>
      <xdr:colOff>1466850</xdr:colOff>
      <xdr:row>5</xdr:row>
      <xdr:rowOff>152400</xdr:rowOff>
    </xdr:to>
    <xdr:sp>
      <xdr:nvSpPr>
        <xdr:cNvPr id="1" name="Rectangle 1"/>
        <xdr:cNvSpPr>
          <a:spLocks/>
        </xdr:cNvSpPr>
      </xdr:nvSpPr>
      <xdr:spPr>
        <a:xfrm>
          <a:off x="15801975" y="28575"/>
          <a:ext cx="3857625" cy="1276350"/>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600" b="0" i="0" u="none" baseline="0">
              <a:solidFill>
                <a:srgbClr val="000000"/>
              </a:solidFill>
            </a:rPr>
            <a:t>Додаток 5
</a:t>
          </a:r>
          <a:r>
            <a:rPr lang="en-US" cap="none" sz="1600" b="0" i="0" u="none" baseline="0">
              <a:solidFill>
                <a:srgbClr val="000000"/>
              </a:solidFill>
            </a:rPr>
            <a:t>      до рішення міської ради
</a:t>
          </a:r>
          <a:r>
            <a:rPr lang="en-US" cap="none" sz="1600" b="0" i="0" u="none" baseline="0">
              <a:solidFill>
                <a:srgbClr val="000000"/>
              </a:solidFill>
            </a:rPr>
            <a:t>     06 жовтня 2016 року  №354</a:t>
          </a:r>
        </a:p>
      </xdr:txBody>
    </xdr:sp>
    <xdr:clientData/>
  </xdr:twoCellAnchor>
  <xdr:twoCellAnchor>
    <xdr:from>
      <xdr:col>0</xdr:col>
      <xdr:colOff>314325</xdr:colOff>
      <xdr:row>5</xdr:row>
      <xdr:rowOff>114300</xdr:rowOff>
    </xdr:from>
    <xdr:to>
      <xdr:col>5</xdr:col>
      <xdr:colOff>228600</xdr:colOff>
      <xdr:row>6</xdr:row>
      <xdr:rowOff>485775</xdr:rowOff>
    </xdr:to>
    <xdr:sp>
      <xdr:nvSpPr>
        <xdr:cNvPr id="2" name="Rectangle 2"/>
        <xdr:cNvSpPr>
          <a:spLocks/>
        </xdr:cNvSpPr>
      </xdr:nvSpPr>
      <xdr:spPr>
        <a:xfrm>
          <a:off x="314325" y="1238250"/>
          <a:ext cx="16059150" cy="561975"/>
        </a:xfrm>
        <a:prstGeom prst="rect">
          <a:avLst/>
        </a:prstGeom>
        <a:solidFill>
          <a:srgbClr val="FFFFFF"/>
        </a:solidFill>
        <a:ln w="9525" cmpd="sng">
          <a:noFill/>
        </a:ln>
      </xdr:spPr>
      <xdr:txBody>
        <a:bodyPr vertOverflow="clip" wrap="square" lIns="36576" tIns="32004" rIns="36576" bIns="0"/>
        <a:p>
          <a:pPr algn="ctr">
            <a:defRPr/>
          </a:pPr>
          <a:r>
            <a:rPr lang="en-US" cap="none" sz="1600" b="1" i="0" u="none" baseline="0">
              <a:solidFill>
                <a:srgbClr val="000000"/>
              </a:solidFill>
            </a:rPr>
            <a:t>Зміни до переліку об'єктів, видатки на які у 2016 році будуть проводитися за рахунок коштів бюджету розвитку</a:t>
          </a:r>
        </a:p>
      </xdr:txBody>
    </xdr:sp>
    <xdr:clientData/>
  </xdr:twoCellAnchor>
  <xdr:twoCellAnchor>
    <xdr:from>
      <xdr:col>2</xdr:col>
      <xdr:colOff>447675</xdr:colOff>
      <xdr:row>69</xdr:row>
      <xdr:rowOff>600075</xdr:rowOff>
    </xdr:from>
    <xdr:to>
      <xdr:col>6</xdr:col>
      <xdr:colOff>47625</xdr:colOff>
      <xdr:row>73</xdr:row>
      <xdr:rowOff>9525</xdr:rowOff>
    </xdr:to>
    <xdr:sp>
      <xdr:nvSpPr>
        <xdr:cNvPr id="3" name="Rectangle 3"/>
        <xdr:cNvSpPr>
          <a:spLocks/>
        </xdr:cNvSpPr>
      </xdr:nvSpPr>
      <xdr:spPr>
        <a:xfrm>
          <a:off x="3457575" y="7658100"/>
          <a:ext cx="13773150" cy="1038225"/>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2400" b="1" i="0" u="none" baseline="0">
              <a:solidFill>
                <a:srgbClr val="000000"/>
              </a:solidFill>
            </a:rPr>
            <a:t>Секретар міської ради                                                            І.Шумра</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3048000</xdr:colOff>
      <xdr:row>0</xdr:row>
      <xdr:rowOff>0</xdr:rowOff>
    </xdr:from>
    <xdr:to>
      <xdr:col>7</xdr:col>
      <xdr:colOff>9525</xdr:colOff>
      <xdr:row>4</xdr:row>
      <xdr:rowOff>0</xdr:rowOff>
    </xdr:to>
    <xdr:sp>
      <xdr:nvSpPr>
        <xdr:cNvPr id="1" name="Rectangle 1"/>
        <xdr:cNvSpPr>
          <a:spLocks/>
        </xdr:cNvSpPr>
      </xdr:nvSpPr>
      <xdr:spPr>
        <a:xfrm>
          <a:off x="7677150" y="0"/>
          <a:ext cx="4619625" cy="93345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a:t>
          </a:r>
        </a:p>
      </xdr:txBody>
    </xdr:sp>
    <xdr:clientData/>
  </xdr:twoCellAnchor>
  <xdr:twoCellAnchor>
    <xdr:from>
      <xdr:col>0</xdr:col>
      <xdr:colOff>647700</xdr:colOff>
      <xdr:row>7</xdr:row>
      <xdr:rowOff>152400</xdr:rowOff>
    </xdr:from>
    <xdr:to>
      <xdr:col>5</xdr:col>
      <xdr:colOff>314325</xdr:colOff>
      <xdr:row>7</xdr:row>
      <xdr:rowOff>1362075</xdr:rowOff>
    </xdr:to>
    <xdr:sp>
      <xdr:nvSpPr>
        <xdr:cNvPr id="2" name="Rectangle 2"/>
        <xdr:cNvSpPr>
          <a:spLocks/>
        </xdr:cNvSpPr>
      </xdr:nvSpPr>
      <xdr:spPr>
        <a:xfrm>
          <a:off x="647700" y="1866900"/>
          <a:ext cx="9048750" cy="120967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a:t>
          </a:r>
          <a:r>
            <a:rPr lang="en-US" cap="none" sz="1700" b="1" i="0" u="none" baseline="0">
              <a:solidFill>
                <a:srgbClr val="000000"/>
              </a:solidFill>
            </a:rPr>
            <a:t>    місцевих (регіональних) програм, які фінансуватимуться за рахунок коштів бюджету  м.Кузнецовськ у 2016 році</a:t>
          </a:r>
        </a:p>
      </xdr:txBody>
    </xdr:sp>
    <xdr:clientData/>
  </xdr:twoCellAnchor>
  <xdr:twoCellAnchor>
    <xdr:from>
      <xdr:col>4</xdr:col>
      <xdr:colOff>28575</xdr:colOff>
      <xdr:row>0</xdr:row>
      <xdr:rowOff>0</xdr:rowOff>
    </xdr:from>
    <xdr:to>
      <xdr:col>7</xdr:col>
      <xdr:colOff>0</xdr:colOff>
      <xdr:row>3</xdr:row>
      <xdr:rowOff>447675</xdr:rowOff>
    </xdr:to>
    <xdr:sp>
      <xdr:nvSpPr>
        <xdr:cNvPr id="3" name="Rectangle 1"/>
        <xdr:cNvSpPr>
          <a:spLocks/>
        </xdr:cNvSpPr>
      </xdr:nvSpPr>
      <xdr:spPr>
        <a:xfrm>
          <a:off x="8172450" y="0"/>
          <a:ext cx="4114800" cy="93345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6
</a:t>
          </a:r>
          <a:r>
            <a:rPr lang="en-US" cap="none" sz="1600" b="0" i="0" u="none" baseline="0">
              <a:solidFill>
                <a:srgbClr val="000000"/>
              </a:solidFill>
            </a:rPr>
            <a:t>      до  рішення  міської ради                         06 жовтня  2016</a:t>
          </a:r>
          <a:r>
            <a:rPr lang="en-US" cap="none" sz="1600" b="0" i="0" u="none" baseline="0">
              <a:solidFill>
                <a:srgbClr val="000000"/>
              </a:solidFill>
            </a:rPr>
            <a:t> року </a:t>
          </a:r>
          <a:r>
            <a:rPr lang="en-US" cap="none" sz="1600" b="0" i="0" u="none" baseline="0">
              <a:solidFill>
                <a:srgbClr val="000000"/>
              </a:solidFill>
            </a:rPr>
            <a:t>№354</a:t>
          </a:r>
        </a:p>
      </xdr:txBody>
    </xdr:sp>
    <xdr:clientData/>
  </xdr:twoCellAnchor>
  <xdr:twoCellAnchor>
    <xdr:from>
      <xdr:col>0</xdr:col>
      <xdr:colOff>695325</xdr:colOff>
      <xdr:row>91</xdr:row>
      <xdr:rowOff>219075</xdr:rowOff>
    </xdr:from>
    <xdr:to>
      <xdr:col>6</xdr:col>
      <xdr:colOff>371475</xdr:colOff>
      <xdr:row>94</xdr:row>
      <xdr:rowOff>0</xdr:rowOff>
    </xdr:to>
    <xdr:sp>
      <xdr:nvSpPr>
        <xdr:cNvPr id="4" name="Rectangle 3"/>
        <xdr:cNvSpPr>
          <a:spLocks/>
        </xdr:cNvSpPr>
      </xdr:nvSpPr>
      <xdr:spPr>
        <a:xfrm>
          <a:off x="695325" y="13858875"/>
          <a:ext cx="10496550" cy="419100"/>
        </a:xfrm>
        <a:prstGeom prst="rect">
          <a:avLst/>
        </a:prstGeom>
        <a:solidFill>
          <a:srgbClr val="FFFFFF"/>
        </a:solidFill>
        <a:ln w="9525" cmpd="sng">
          <a:noFill/>
        </a:ln>
      </xdr:spPr>
      <xdr:txBody>
        <a:bodyPr vertOverflow="clip" wrap="square" lIns="27432" tIns="27432" rIns="0" bIns="0"/>
        <a:p>
          <a:pPr algn="l">
            <a:defRPr/>
          </a:pPr>
          <a:r>
            <a:rPr lang="en-US" cap="none" sz="2400" b="0" i="0" u="none" baseline="0">
              <a:solidFill>
                <a:srgbClr val="000000"/>
              </a:solidFill>
            </a:rPr>
            <a:t>                </a:t>
          </a:r>
          <a:r>
            <a:rPr lang="en-US" cap="none" sz="1800" b="0" i="0" u="none" baseline="0">
              <a:solidFill>
                <a:srgbClr val="000000"/>
              </a:solidFill>
            </a:rPr>
            <a:t>  </a:t>
          </a:r>
          <a:r>
            <a:rPr lang="en-US" cap="none" sz="2400" b="0" i="0" u="none" baseline="0">
              <a:solidFill>
                <a:srgbClr val="000000"/>
              </a:solidFill>
            </a:rPr>
            <a:t>Секретар</a:t>
          </a:r>
          <a:r>
            <a:rPr lang="en-US" cap="none" sz="2000" b="0" i="0" u="none" baseline="0">
              <a:solidFill>
                <a:srgbClr val="000000"/>
              </a:solidFill>
            </a:rPr>
            <a:t> </a:t>
          </a:r>
          <a:r>
            <a:rPr lang="en-US" cap="none" sz="2400" b="0" i="0" u="none" baseline="0">
              <a:solidFill>
                <a:srgbClr val="000000"/>
              </a:solidFill>
            </a:rPr>
            <a:t>міської ради</a:t>
          </a:r>
          <a:r>
            <a:rPr lang="en-US" cap="none" sz="2000" b="0" i="0" u="none" baseline="0">
              <a:solidFill>
                <a:srgbClr val="000000"/>
              </a:solidFill>
            </a:rPr>
            <a:t>                                                            </a:t>
          </a:r>
          <a:r>
            <a:rPr lang="en-US" cap="none" sz="2400" b="0" i="0" u="none" baseline="0">
              <a:solidFill>
                <a:srgbClr val="000000"/>
              </a:solidFill>
            </a:rPr>
            <a:t>І.Шумра</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34"/>
  <sheetViews>
    <sheetView tabSelected="1" view="pageBreakPreview" zoomScale="60" zoomScaleNormal="70" zoomScalePageLayoutView="0" workbookViewId="0" topLeftCell="A1">
      <selection activeCell="B13" sqref="B13"/>
    </sheetView>
  </sheetViews>
  <sheetFormatPr defaultColWidth="9.00390625" defaultRowHeight="12.75"/>
  <cols>
    <col min="1" max="1" width="14.75390625" style="39" customWidth="1"/>
    <col min="2" max="2" width="78.75390625" style="39" customWidth="1"/>
    <col min="3" max="4" width="24.375" style="39" customWidth="1"/>
    <col min="5" max="5" width="12.625" style="39" customWidth="1"/>
    <col min="6" max="6" width="12.25390625" style="39" customWidth="1"/>
    <col min="7" max="7" width="11.00390625" style="39" customWidth="1"/>
    <col min="8" max="16384" width="9.125" style="39" customWidth="1"/>
  </cols>
  <sheetData>
    <row r="1" spans="1:6" ht="26.25">
      <c r="A1" s="228"/>
      <c r="B1" s="352"/>
      <c r="C1" s="451" t="s">
        <v>29</v>
      </c>
      <c r="D1" s="452"/>
      <c r="E1" s="452"/>
      <c r="F1" s="452"/>
    </row>
    <row r="2" spans="1:6" ht="26.25">
      <c r="A2" s="228"/>
      <c r="B2" s="352"/>
      <c r="C2" s="451" t="s">
        <v>451</v>
      </c>
      <c r="D2" s="452"/>
      <c r="E2" s="452"/>
      <c r="F2" s="452"/>
    </row>
    <row r="3" spans="1:6" ht="26.25">
      <c r="A3" s="228"/>
      <c r="B3" s="353"/>
      <c r="C3" s="353"/>
      <c r="D3" s="451" t="s">
        <v>57</v>
      </c>
      <c r="E3" s="451"/>
      <c r="F3" s="451"/>
    </row>
    <row r="4" spans="1:6" ht="18" customHeight="1">
      <c r="A4" s="228"/>
      <c r="B4" s="228"/>
      <c r="C4" s="228"/>
      <c r="D4" s="228"/>
      <c r="E4" s="228"/>
      <c r="F4" s="228"/>
    </row>
    <row r="5" spans="1:6" ht="8.25" customHeight="1">
      <c r="A5" s="228"/>
      <c r="B5" s="228"/>
      <c r="C5" s="228"/>
      <c r="D5" s="228"/>
      <c r="E5" s="228"/>
      <c r="F5" s="228"/>
    </row>
    <row r="6" spans="1:6" ht="32.25" customHeight="1">
      <c r="A6" s="448" t="s">
        <v>387</v>
      </c>
      <c r="B6" s="448"/>
      <c r="C6" s="448"/>
      <c r="D6" s="448"/>
      <c r="E6" s="448"/>
      <c r="F6" s="448"/>
    </row>
    <row r="7" spans="1:6" ht="56.25" customHeight="1">
      <c r="A7" s="448" t="s">
        <v>388</v>
      </c>
      <c r="B7" s="448"/>
      <c r="C7" s="448"/>
      <c r="D7" s="448"/>
      <c r="E7" s="448"/>
      <c r="F7" s="448"/>
    </row>
    <row r="8" spans="1:6" ht="27.75" customHeight="1">
      <c r="A8" s="229"/>
      <c r="B8" s="229"/>
      <c r="C8" s="229"/>
      <c r="D8" s="229"/>
      <c r="E8" s="229"/>
      <c r="F8" s="354" t="s">
        <v>332</v>
      </c>
    </row>
    <row r="9" spans="1:6" ht="56.25" customHeight="1">
      <c r="A9" s="449" t="s">
        <v>389</v>
      </c>
      <c r="B9" s="453" t="s">
        <v>452</v>
      </c>
      <c r="C9" s="453" t="s">
        <v>208</v>
      </c>
      <c r="D9" s="453" t="s">
        <v>183</v>
      </c>
      <c r="E9" s="456" t="s">
        <v>184</v>
      </c>
      <c r="F9" s="457"/>
    </row>
    <row r="10" spans="1:6" ht="63.75" customHeight="1">
      <c r="A10" s="450"/>
      <c r="B10" s="454"/>
      <c r="C10" s="455"/>
      <c r="D10" s="454"/>
      <c r="E10" s="419" t="s">
        <v>208</v>
      </c>
      <c r="F10" s="418" t="s">
        <v>453</v>
      </c>
    </row>
    <row r="11" spans="1:6" ht="21.75" customHeight="1">
      <c r="A11" s="230">
        <v>1</v>
      </c>
      <c r="B11" s="231">
        <v>2</v>
      </c>
      <c r="C11" s="231" t="s">
        <v>104</v>
      </c>
      <c r="D11" s="232">
        <v>4</v>
      </c>
      <c r="E11" s="233">
        <v>5</v>
      </c>
      <c r="F11" s="230">
        <v>6</v>
      </c>
    </row>
    <row r="12" spans="1:6" ht="41.25" customHeight="1">
      <c r="A12" s="355">
        <v>10000000</v>
      </c>
      <c r="B12" s="356" t="s">
        <v>454</v>
      </c>
      <c r="C12" s="427">
        <f aca="true" t="shared" si="0" ref="C12:C21">SUM(D12)</f>
        <v>1122697</v>
      </c>
      <c r="D12" s="428">
        <f>SUM(D42,D24,D22,D13)</f>
        <v>1122697</v>
      </c>
      <c r="E12" s="357"/>
      <c r="F12" s="358"/>
    </row>
    <row r="13" spans="1:6" ht="63" customHeight="1">
      <c r="A13" s="359">
        <v>11000000</v>
      </c>
      <c r="B13" s="360" t="s">
        <v>455</v>
      </c>
      <c r="C13" s="427">
        <f t="shared" si="0"/>
        <v>1122697</v>
      </c>
      <c r="D13" s="429">
        <f>SUM(D14,D20)</f>
        <v>1122697</v>
      </c>
      <c r="E13" s="361"/>
      <c r="F13" s="362"/>
    </row>
    <row r="14" spans="1:6" ht="41.25" customHeight="1">
      <c r="A14" s="359">
        <v>11010000</v>
      </c>
      <c r="B14" s="360" t="s">
        <v>456</v>
      </c>
      <c r="C14" s="427">
        <f t="shared" si="0"/>
        <v>1122697</v>
      </c>
      <c r="D14" s="429">
        <f>SUM(D15:D19)</f>
        <v>1122697</v>
      </c>
      <c r="E14" s="361"/>
      <c r="F14" s="362"/>
    </row>
    <row r="15" spans="1:6" ht="91.5" customHeight="1">
      <c r="A15" s="363">
        <v>11010100</v>
      </c>
      <c r="B15" s="364" t="s">
        <v>457</v>
      </c>
      <c r="C15" s="423">
        <f t="shared" si="0"/>
        <v>1122697</v>
      </c>
      <c r="D15" s="423">
        <v>1122697</v>
      </c>
      <c r="E15" s="366"/>
      <c r="F15" s="362"/>
    </row>
    <row r="16" spans="1:6" ht="126.75" customHeight="1" hidden="1">
      <c r="A16" s="363">
        <v>11010200</v>
      </c>
      <c r="B16" s="364" t="s">
        <v>458</v>
      </c>
      <c r="C16" s="423">
        <f t="shared" si="0"/>
        <v>0</v>
      </c>
      <c r="D16" s="422"/>
      <c r="E16" s="366"/>
      <c r="F16" s="362"/>
    </row>
    <row r="17" spans="1:6" ht="75.75" customHeight="1" hidden="1">
      <c r="A17" s="363">
        <v>11010400</v>
      </c>
      <c r="B17" s="364" t="s">
        <v>459</v>
      </c>
      <c r="C17" s="423">
        <f t="shared" si="0"/>
        <v>0</v>
      </c>
      <c r="D17" s="422"/>
      <c r="E17" s="366"/>
      <c r="F17" s="362"/>
    </row>
    <row r="18" spans="1:6" ht="74.25" customHeight="1" hidden="1">
      <c r="A18" s="363">
        <v>11010500</v>
      </c>
      <c r="B18" s="364" t="s">
        <v>460</v>
      </c>
      <c r="C18" s="423">
        <f t="shared" si="0"/>
        <v>0</v>
      </c>
      <c r="D18" s="422"/>
      <c r="E18" s="366"/>
      <c r="F18" s="362"/>
    </row>
    <row r="19" spans="1:6" ht="129.75" customHeight="1" hidden="1">
      <c r="A19" s="363">
        <v>11010900</v>
      </c>
      <c r="B19" s="364" t="s">
        <v>461</v>
      </c>
      <c r="C19" s="423">
        <f t="shared" si="0"/>
        <v>0</v>
      </c>
      <c r="D19" s="422"/>
      <c r="E19" s="366"/>
      <c r="F19" s="362"/>
    </row>
    <row r="20" spans="1:6" ht="27.75" customHeight="1" hidden="1">
      <c r="A20" s="367">
        <v>11020000</v>
      </c>
      <c r="B20" s="368" t="s">
        <v>462</v>
      </c>
      <c r="C20" s="430">
        <f>SUM(D20)</f>
        <v>0</v>
      </c>
      <c r="D20" s="431">
        <f>SUM(D21)</f>
        <v>0</v>
      </c>
      <c r="E20" s="366"/>
      <c r="F20" s="362"/>
    </row>
    <row r="21" spans="1:6" ht="52.5" customHeight="1" hidden="1">
      <c r="A21" s="370">
        <v>11020200</v>
      </c>
      <c r="B21" s="371" t="s">
        <v>463</v>
      </c>
      <c r="C21" s="423">
        <f t="shared" si="0"/>
        <v>0</v>
      </c>
      <c r="D21" s="422"/>
      <c r="E21" s="366"/>
      <c r="F21" s="362"/>
    </row>
    <row r="22" spans="1:6" ht="30" customHeight="1" hidden="1">
      <c r="A22" s="359">
        <v>14000000</v>
      </c>
      <c r="B22" s="372" t="s">
        <v>464</v>
      </c>
      <c r="C22" s="420">
        <f aca="true" t="shared" si="1" ref="C22:C30">SUM(D22)</f>
        <v>0</v>
      </c>
      <c r="D22" s="431">
        <f>SUM(D23)</f>
        <v>0</v>
      </c>
      <c r="E22" s="373"/>
      <c r="F22" s="374"/>
    </row>
    <row r="23" spans="1:6" ht="73.5" customHeight="1" hidden="1">
      <c r="A23" s="363">
        <v>14040000</v>
      </c>
      <c r="B23" s="375" t="s">
        <v>465</v>
      </c>
      <c r="C23" s="423">
        <f t="shared" si="1"/>
        <v>0</v>
      </c>
      <c r="D23" s="422"/>
      <c r="E23" s="373"/>
      <c r="F23" s="374"/>
    </row>
    <row r="24" spans="1:6" ht="30" customHeight="1" hidden="1">
      <c r="A24" s="359">
        <v>18000000</v>
      </c>
      <c r="B24" s="360" t="s">
        <v>466</v>
      </c>
      <c r="C24" s="420">
        <f t="shared" si="1"/>
        <v>0</v>
      </c>
      <c r="D24" s="431">
        <f>SUM(D38,D35,D25)</f>
        <v>0</v>
      </c>
      <c r="E24" s="376"/>
      <c r="F24" s="377"/>
    </row>
    <row r="25" spans="1:6" ht="30" customHeight="1" hidden="1">
      <c r="A25" s="359">
        <v>18010000</v>
      </c>
      <c r="B25" s="378" t="s">
        <v>467</v>
      </c>
      <c r="C25" s="420">
        <f t="shared" si="1"/>
        <v>0</v>
      </c>
      <c r="D25" s="431">
        <f>SUM(D26:D34)</f>
        <v>0</v>
      </c>
      <c r="E25" s="376"/>
      <c r="F25" s="377"/>
    </row>
    <row r="26" spans="1:6" ht="80.25" customHeight="1" hidden="1">
      <c r="A26" s="363">
        <v>18010100</v>
      </c>
      <c r="B26" s="379" t="s">
        <v>468</v>
      </c>
      <c r="C26" s="423">
        <f t="shared" si="1"/>
        <v>0</v>
      </c>
      <c r="D26" s="422"/>
      <c r="E26" s="373"/>
      <c r="F26" s="380"/>
    </row>
    <row r="27" spans="1:6" ht="98.25" customHeight="1" hidden="1">
      <c r="A27" s="363">
        <v>18010200</v>
      </c>
      <c r="B27" s="381" t="s">
        <v>469</v>
      </c>
      <c r="C27" s="423">
        <f t="shared" si="1"/>
        <v>0</v>
      </c>
      <c r="D27" s="422"/>
      <c r="E27" s="373"/>
      <c r="F27" s="380"/>
    </row>
    <row r="28" spans="1:6" ht="96.75" customHeight="1" hidden="1">
      <c r="A28" s="382">
        <v>18010300</v>
      </c>
      <c r="B28" s="379" t="s">
        <v>470</v>
      </c>
      <c r="C28" s="423">
        <f t="shared" si="1"/>
        <v>0</v>
      </c>
      <c r="D28" s="422"/>
      <c r="E28" s="373"/>
      <c r="F28" s="380"/>
    </row>
    <row r="29" spans="1:6" ht="101.25" customHeight="1" hidden="1">
      <c r="A29" s="363">
        <v>18010400</v>
      </c>
      <c r="B29" s="379" t="s">
        <v>471</v>
      </c>
      <c r="C29" s="423">
        <f t="shared" si="1"/>
        <v>0</v>
      </c>
      <c r="D29" s="422"/>
      <c r="E29" s="373"/>
      <c r="F29" s="380"/>
    </row>
    <row r="30" spans="1:6" ht="30" customHeight="1" hidden="1">
      <c r="A30" s="363">
        <v>18010500</v>
      </c>
      <c r="B30" s="383" t="s">
        <v>472</v>
      </c>
      <c r="C30" s="423">
        <f t="shared" si="1"/>
        <v>0</v>
      </c>
      <c r="D30" s="422"/>
      <c r="E30" s="384"/>
      <c r="F30" s="374"/>
    </row>
    <row r="31" spans="1:6" ht="30" customHeight="1" hidden="1">
      <c r="A31" s="363">
        <v>18010600</v>
      </c>
      <c r="B31" s="383" t="s">
        <v>473</v>
      </c>
      <c r="C31" s="423">
        <f aca="true" t="shared" si="2" ref="C31:C37">SUM(D31)</f>
        <v>0</v>
      </c>
      <c r="D31" s="422"/>
      <c r="E31" s="384"/>
      <c r="F31" s="374"/>
    </row>
    <row r="32" spans="1:6" ht="30" customHeight="1" hidden="1">
      <c r="A32" s="363">
        <v>18010700</v>
      </c>
      <c r="B32" s="383" t="s">
        <v>474</v>
      </c>
      <c r="C32" s="423">
        <f t="shared" si="2"/>
        <v>0</v>
      </c>
      <c r="D32" s="422"/>
      <c r="E32" s="384"/>
      <c r="F32" s="374"/>
    </row>
    <row r="33" spans="1:6" ht="30" customHeight="1" hidden="1">
      <c r="A33" s="363">
        <v>18010900</v>
      </c>
      <c r="B33" s="383" t="s">
        <v>475</v>
      </c>
      <c r="C33" s="423">
        <f t="shared" si="2"/>
        <v>0</v>
      </c>
      <c r="D33" s="422"/>
      <c r="E33" s="384"/>
      <c r="F33" s="374"/>
    </row>
    <row r="34" spans="1:6" ht="30" customHeight="1" hidden="1">
      <c r="A34" s="363">
        <v>18011000</v>
      </c>
      <c r="B34" s="383" t="s">
        <v>476</v>
      </c>
      <c r="C34" s="432">
        <f t="shared" si="2"/>
        <v>0</v>
      </c>
      <c r="D34" s="422"/>
      <c r="E34" s="384"/>
      <c r="F34" s="374"/>
    </row>
    <row r="35" spans="1:6" ht="30" customHeight="1" hidden="1">
      <c r="A35" s="385">
        <v>18030000</v>
      </c>
      <c r="B35" s="386" t="s">
        <v>477</v>
      </c>
      <c r="C35" s="433">
        <f>SUM(D35)</f>
        <v>0</v>
      </c>
      <c r="D35" s="431">
        <f>SUM(D36:D37)</f>
        <v>0</v>
      </c>
      <c r="E35" s="384"/>
      <c r="F35" s="374"/>
    </row>
    <row r="36" spans="1:6" ht="42.75" customHeight="1" hidden="1">
      <c r="A36" s="387" t="s">
        <v>478</v>
      </c>
      <c r="B36" s="388" t="s">
        <v>479</v>
      </c>
      <c r="C36" s="432">
        <f t="shared" si="2"/>
        <v>0</v>
      </c>
      <c r="D36" s="422"/>
      <c r="E36" s="384"/>
      <c r="F36" s="374"/>
    </row>
    <row r="37" spans="1:6" ht="49.5" customHeight="1" hidden="1">
      <c r="A37" s="389" t="s">
        <v>480</v>
      </c>
      <c r="B37" s="390" t="s">
        <v>481</v>
      </c>
      <c r="C37" s="432">
        <f t="shared" si="2"/>
        <v>0</v>
      </c>
      <c r="D37" s="422"/>
      <c r="E37" s="384"/>
      <c r="F37" s="374"/>
    </row>
    <row r="38" spans="1:6" ht="24.75" customHeight="1" hidden="1">
      <c r="A38" s="359">
        <v>18050000</v>
      </c>
      <c r="B38" s="360" t="s">
        <v>482</v>
      </c>
      <c r="C38" s="433">
        <f aca="true" t="shared" si="3" ref="C38:C46">SUM(D38)</f>
        <v>0</v>
      </c>
      <c r="D38" s="431">
        <f>SUM(D39:D41)</f>
        <v>0</v>
      </c>
      <c r="E38" s="376"/>
      <c r="F38" s="377"/>
    </row>
    <row r="39" spans="1:6" ht="30" customHeight="1" hidden="1">
      <c r="A39" s="363">
        <v>18050300</v>
      </c>
      <c r="B39" s="391" t="s">
        <v>483</v>
      </c>
      <c r="C39" s="432">
        <f t="shared" si="3"/>
        <v>0</v>
      </c>
      <c r="D39" s="422"/>
      <c r="E39" s="373"/>
      <c r="F39" s="380"/>
    </row>
    <row r="40" spans="1:6" ht="30" customHeight="1" hidden="1">
      <c r="A40" s="363">
        <v>18050400</v>
      </c>
      <c r="B40" s="391" t="s">
        <v>484</v>
      </c>
      <c r="C40" s="432">
        <f t="shared" si="3"/>
        <v>0</v>
      </c>
      <c r="D40" s="422"/>
      <c r="E40" s="373"/>
      <c r="F40" s="380"/>
    </row>
    <row r="41" spans="1:6" ht="134.25" customHeight="1" hidden="1">
      <c r="A41" s="363">
        <v>18050500</v>
      </c>
      <c r="B41" s="364" t="s">
        <v>485</v>
      </c>
      <c r="C41" s="432">
        <f t="shared" si="3"/>
        <v>0</v>
      </c>
      <c r="D41" s="422"/>
      <c r="E41" s="373"/>
      <c r="F41" s="380"/>
    </row>
    <row r="42" spans="1:6" ht="30" customHeight="1" hidden="1">
      <c r="A42" s="359">
        <v>19000000</v>
      </c>
      <c r="B42" s="392" t="s">
        <v>486</v>
      </c>
      <c r="C42" s="433">
        <f t="shared" si="3"/>
        <v>0</v>
      </c>
      <c r="D42" s="431">
        <f>SUM(D43)</f>
        <v>0</v>
      </c>
      <c r="E42" s="376"/>
      <c r="F42" s="377"/>
    </row>
    <row r="43" spans="1:6" ht="30" customHeight="1" hidden="1">
      <c r="A43" s="359">
        <v>19010000</v>
      </c>
      <c r="B43" s="392" t="s">
        <v>487</v>
      </c>
      <c r="C43" s="433">
        <f t="shared" si="3"/>
        <v>0</v>
      </c>
      <c r="D43" s="431">
        <f>SUM(D44:D46)</f>
        <v>0</v>
      </c>
      <c r="E43" s="376"/>
      <c r="F43" s="377"/>
    </row>
    <row r="44" spans="1:6" ht="74.25" customHeight="1" hidden="1">
      <c r="A44" s="363">
        <v>19010100</v>
      </c>
      <c r="B44" s="393" t="s">
        <v>488</v>
      </c>
      <c r="C44" s="432">
        <f t="shared" si="3"/>
        <v>0</v>
      </c>
      <c r="D44" s="422"/>
      <c r="E44" s="373"/>
      <c r="F44" s="380"/>
    </row>
    <row r="45" spans="1:6" ht="50.25" customHeight="1" hidden="1">
      <c r="A45" s="363">
        <v>19010200</v>
      </c>
      <c r="B45" s="364" t="s">
        <v>489</v>
      </c>
      <c r="C45" s="432">
        <f t="shared" si="3"/>
        <v>0</v>
      </c>
      <c r="D45" s="422"/>
      <c r="E45" s="373"/>
      <c r="F45" s="380"/>
    </row>
    <row r="46" spans="1:6" ht="101.25" customHeight="1" hidden="1">
      <c r="A46" s="363">
        <v>19010300</v>
      </c>
      <c r="B46" s="394" t="s">
        <v>0</v>
      </c>
      <c r="C46" s="432">
        <f t="shared" si="3"/>
        <v>0</v>
      </c>
      <c r="D46" s="422"/>
      <c r="E46" s="373"/>
      <c r="F46" s="380"/>
    </row>
    <row r="47" spans="1:6" ht="30" customHeight="1" hidden="1">
      <c r="A47" s="359">
        <v>20000000</v>
      </c>
      <c r="B47" s="360" t="s">
        <v>1</v>
      </c>
      <c r="C47" s="420">
        <f>SUM(D47,E47)</f>
        <v>0</v>
      </c>
      <c r="D47" s="431">
        <f>SUM(D60,D52,D48)</f>
        <v>0</v>
      </c>
      <c r="E47" s="369">
        <f>SUM(E60,E63)</f>
        <v>0</v>
      </c>
      <c r="F47" s="374"/>
    </row>
    <row r="48" spans="1:6" ht="51.75" customHeight="1" hidden="1">
      <c r="A48" s="359">
        <v>21000000</v>
      </c>
      <c r="B48" s="360" t="s">
        <v>2</v>
      </c>
      <c r="C48" s="420">
        <f aca="true" t="shared" si="4" ref="C48:C53">SUM(D48)</f>
        <v>0</v>
      </c>
      <c r="D48" s="431">
        <f>SUM(D49:D50)</f>
        <v>0</v>
      </c>
      <c r="E48" s="384"/>
      <c r="F48" s="374"/>
    </row>
    <row r="49" spans="1:6" s="395" customFormat="1" ht="84.75" customHeight="1" hidden="1">
      <c r="A49" s="363">
        <v>21010300</v>
      </c>
      <c r="B49" s="383" t="s">
        <v>3</v>
      </c>
      <c r="C49" s="423">
        <f t="shared" si="4"/>
        <v>0</v>
      </c>
      <c r="D49" s="422"/>
      <c r="E49" s="384"/>
      <c r="F49" s="374"/>
    </row>
    <row r="50" spans="1:6" ht="30" customHeight="1" hidden="1">
      <c r="A50" s="359">
        <v>21080000</v>
      </c>
      <c r="B50" s="360" t="s">
        <v>4</v>
      </c>
      <c r="C50" s="420">
        <f t="shared" si="4"/>
        <v>0</v>
      </c>
      <c r="D50" s="431">
        <f>SUM(D51:D51)</f>
        <v>0</v>
      </c>
      <c r="E50" s="396"/>
      <c r="F50" s="397"/>
    </row>
    <row r="51" spans="1:6" ht="30" customHeight="1" hidden="1">
      <c r="A51" s="363">
        <v>21081100</v>
      </c>
      <c r="B51" s="383" t="s">
        <v>5</v>
      </c>
      <c r="C51" s="423">
        <f t="shared" si="4"/>
        <v>0</v>
      </c>
      <c r="D51" s="422"/>
      <c r="E51" s="384"/>
      <c r="F51" s="374"/>
    </row>
    <row r="52" spans="1:6" ht="54.75" customHeight="1" hidden="1">
      <c r="A52" s="359">
        <v>22000000</v>
      </c>
      <c r="B52" s="360" t="s">
        <v>6</v>
      </c>
      <c r="C52" s="420">
        <f t="shared" si="4"/>
        <v>0</v>
      </c>
      <c r="D52" s="431">
        <f>SUM(D57,D55,D53)</f>
        <v>0</v>
      </c>
      <c r="E52" s="384"/>
      <c r="F52" s="374"/>
    </row>
    <row r="53" spans="1:6" ht="30" customHeight="1" hidden="1">
      <c r="A53" s="359">
        <v>22010000</v>
      </c>
      <c r="B53" s="360" t="s">
        <v>7</v>
      </c>
      <c r="C53" s="420">
        <f t="shared" si="4"/>
        <v>0</v>
      </c>
      <c r="D53" s="431">
        <f>SUM(D54:D54)</f>
        <v>0</v>
      </c>
      <c r="E53" s="384"/>
      <c r="F53" s="374"/>
    </row>
    <row r="54" spans="1:6" ht="28.5" customHeight="1" hidden="1">
      <c r="A54" s="363">
        <v>22012500</v>
      </c>
      <c r="B54" s="383" t="s">
        <v>8</v>
      </c>
      <c r="C54" s="423">
        <f aca="true" t="shared" si="5" ref="C54:C59">SUM(D54)</f>
        <v>0</v>
      </c>
      <c r="D54" s="422"/>
      <c r="E54" s="384"/>
      <c r="F54" s="374"/>
    </row>
    <row r="55" spans="1:6" ht="72" customHeight="1" hidden="1">
      <c r="A55" s="359">
        <v>22080000</v>
      </c>
      <c r="B55" s="398" t="s">
        <v>9</v>
      </c>
      <c r="C55" s="420">
        <f>SUM(D55)</f>
        <v>0</v>
      </c>
      <c r="D55" s="431">
        <f>SUM(D56)</f>
        <v>0</v>
      </c>
      <c r="E55" s="396"/>
      <c r="F55" s="397"/>
    </row>
    <row r="56" spans="1:6" ht="84" customHeight="1" hidden="1">
      <c r="A56" s="363">
        <v>22080400</v>
      </c>
      <c r="B56" s="383" t="s">
        <v>10</v>
      </c>
      <c r="C56" s="423">
        <f t="shared" si="5"/>
        <v>0</v>
      </c>
      <c r="D56" s="422"/>
      <c r="E56" s="384"/>
      <c r="F56" s="374"/>
    </row>
    <row r="57" spans="1:6" ht="27" customHeight="1" hidden="1">
      <c r="A57" s="359">
        <v>22090000</v>
      </c>
      <c r="B57" s="360" t="s">
        <v>11</v>
      </c>
      <c r="C57" s="420">
        <f>SUM(D57)</f>
        <v>0</v>
      </c>
      <c r="D57" s="431">
        <f>SUM(D58:D59)</f>
        <v>0</v>
      </c>
      <c r="E57" s="396"/>
      <c r="F57" s="397"/>
    </row>
    <row r="58" spans="1:6" ht="96" customHeight="1" hidden="1">
      <c r="A58" s="363">
        <v>22090100</v>
      </c>
      <c r="B58" s="383" t="s">
        <v>12</v>
      </c>
      <c r="C58" s="423">
        <f t="shared" si="5"/>
        <v>0</v>
      </c>
      <c r="D58" s="422"/>
      <c r="E58" s="384"/>
      <c r="F58" s="374"/>
    </row>
    <row r="59" spans="1:6" ht="72.75" customHeight="1" hidden="1">
      <c r="A59" s="363">
        <v>22090400</v>
      </c>
      <c r="B59" s="383" t="s">
        <v>13</v>
      </c>
      <c r="C59" s="423">
        <f t="shared" si="5"/>
        <v>0</v>
      </c>
      <c r="D59" s="422"/>
      <c r="E59" s="384"/>
      <c r="F59" s="374"/>
    </row>
    <row r="60" spans="1:6" ht="25.5" customHeight="1" hidden="1">
      <c r="A60" s="359">
        <v>24000000</v>
      </c>
      <c r="B60" s="360" t="s">
        <v>14</v>
      </c>
      <c r="C60" s="420">
        <f>SUM(D60)</f>
        <v>0</v>
      </c>
      <c r="D60" s="431">
        <f>SUM(D61)</f>
        <v>0</v>
      </c>
      <c r="E60" s="376"/>
      <c r="F60" s="374"/>
    </row>
    <row r="61" spans="1:6" ht="25.5" hidden="1">
      <c r="A61" s="359">
        <v>24060000</v>
      </c>
      <c r="B61" s="360" t="s">
        <v>15</v>
      </c>
      <c r="C61" s="420">
        <f>SUM(D61)</f>
        <v>0</v>
      </c>
      <c r="D61" s="431">
        <f>SUM(D62)</f>
        <v>0</v>
      </c>
      <c r="E61" s="376"/>
      <c r="F61" s="374"/>
    </row>
    <row r="62" spans="1:6" ht="26.25" hidden="1">
      <c r="A62" s="363">
        <v>24060300</v>
      </c>
      <c r="B62" s="383" t="s">
        <v>15</v>
      </c>
      <c r="C62" s="423">
        <f>SUM(D62)</f>
        <v>0</v>
      </c>
      <c r="D62" s="422"/>
      <c r="E62" s="384"/>
      <c r="F62" s="374" t="s">
        <v>16</v>
      </c>
    </row>
    <row r="63" spans="1:6" ht="27" hidden="1">
      <c r="A63" s="359">
        <v>25000000</v>
      </c>
      <c r="B63" s="360" t="s">
        <v>17</v>
      </c>
      <c r="C63" s="430">
        <f>SUM(E63)</f>
        <v>0</v>
      </c>
      <c r="D63" s="434"/>
      <c r="E63" s="369">
        <f>SUM(E64)</f>
        <v>0</v>
      </c>
      <c r="F63" s="374"/>
    </row>
    <row r="64" spans="1:6" ht="72" customHeight="1" hidden="1">
      <c r="A64" s="359">
        <v>25010000</v>
      </c>
      <c r="B64" s="360" t="s">
        <v>18</v>
      </c>
      <c r="C64" s="430">
        <f>SUM(E64)</f>
        <v>0</v>
      </c>
      <c r="D64" s="434"/>
      <c r="E64" s="369">
        <f>SUM(E65:E67)</f>
        <v>0</v>
      </c>
      <c r="F64" s="374"/>
    </row>
    <row r="65" spans="1:6" ht="51" customHeight="1" hidden="1">
      <c r="A65" s="363">
        <v>25010100</v>
      </c>
      <c r="B65" s="383" t="s">
        <v>19</v>
      </c>
      <c r="C65" s="423">
        <f>SUM(E65)</f>
        <v>0</v>
      </c>
      <c r="D65" s="434"/>
      <c r="E65" s="400"/>
      <c r="F65" s="401"/>
    </row>
    <row r="66" spans="1:6" ht="27" customHeight="1" hidden="1">
      <c r="A66" s="363">
        <v>25010300</v>
      </c>
      <c r="B66" s="383" t="s">
        <v>20</v>
      </c>
      <c r="C66" s="423">
        <f>SUM(E66)</f>
        <v>0</v>
      </c>
      <c r="D66" s="434"/>
      <c r="E66" s="400"/>
      <c r="F66" s="401"/>
    </row>
    <row r="67" spans="1:6" ht="75" customHeight="1" hidden="1">
      <c r="A67" s="363">
        <v>25010400</v>
      </c>
      <c r="B67" s="371" t="s">
        <v>21</v>
      </c>
      <c r="C67" s="423">
        <f>SUM(E67)</f>
        <v>0</v>
      </c>
      <c r="D67" s="422"/>
      <c r="E67" s="365"/>
      <c r="F67" s="380"/>
    </row>
    <row r="68" spans="1:7" ht="37.5" customHeight="1">
      <c r="A68" s="363"/>
      <c r="B68" s="360" t="s">
        <v>30</v>
      </c>
      <c r="C68" s="431">
        <f>SUM(C12,C47)</f>
        <v>1122697</v>
      </c>
      <c r="D68" s="431">
        <f>SUM(D12,D47)</f>
        <v>1122697</v>
      </c>
      <c r="E68" s="415">
        <f>SUM(E12,E47)</f>
        <v>0</v>
      </c>
      <c r="F68" s="377"/>
      <c r="G68" s="402"/>
    </row>
    <row r="69" spans="1:6" ht="37.5" customHeight="1">
      <c r="A69" s="359">
        <v>40000000</v>
      </c>
      <c r="B69" s="360" t="s">
        <v>390</v>
      </c>
      <c r="C69" s="420">
        <f>SUM(D69)</f>
        <v>50000</v>
      </c>
      <c r="D69" s="421">
        <f>SUM(D70)</f>
        <v>50000</v>
      </c>
      <c r="E69" s="403"/>
      <c r="F69" s="404"/>
    </row>
    <row r="70" spans="1:6" ht="37.5" customHeight="1">
      <c r="A70" s="359">
        <v>41000000</v>
      </c>
      <c r="B70" s="360" t="s">
        <v>391</v>
      </c>
      <c r="C70" s="420">
        <f>SUM(D70)</f>
        <v>50000</v>
      </c>
      <c r="D70" s="421">
        <f>SUM(D71)</f>
        <v>50000</v>
      </c>
      <c r="E70" s="403"/>
      <c r="F70" s="404"/>
    </row>
    <row r="71" spans="1:6" ht="37.5" customHeight="1">
      <c r="A71" s="359">
        <v>41030000</v>
      </c>
      <c r="B71" s="360" t="s">
        <v>392</v>
      </c>
      <c r="C71" s="420">
        <f>SUM(D71)</f>
        <v>50000</v>
      </c>
      <c r="D71" s="421">
        <f>SUM(D72,D74,D77,D78,D79,D80,D86,D87)</f>
        <v>50000</v>
      </c>
      <c r="E71" s="403"/>
      <c r="F71" s="404"/>
    </row>
    <row r="72" spans="1:6" ht="46.5" customHeight="1" hidden="1">
      <c r="A72" s="459">
        <v>41030600</v>
      </c>
      <c r="B72" s="461" t="s">
        <v>23</v>
      </c>
      <c r="C72" s="442">
        <f>SUM(D72)</f>
        <v>0</v>
      </c>
      <c r="D72" s="444"/>
      <c r="E72" s="445"/>
      <c r="F72" s="446"/>
    </row>
    <row r="73" spans="1:6" ht="135.75" customHeight="1" hidden="1">
      <c r="A73" s="460"/>
      <c r="B73" s="461"/>
      <c r="C73" s="443"/>
      <c r="D73" s="444"/>
      <c r="E73" s="445"/>
      <c r="F73" s="446"/>
    </row>
    <row r="74" spans="1:6" ht="198" customHeight="1" hidden="1">
      <c r="A74" s="405">
        <v>41030800</v>
      </c>
      <c r="B74" s="364" t="s">
        <v>24</v>
      </c>
      <c r="C74" s="423">
        <f aca="true" t="shared" si="6" ref="C74:C87">SUM(D74)</f>
        <v>0</v>
      </c>
      <c r="D74" s="422"/>
      <c r="E74" s="399"/>
      <c r="F74" s="406"/>
    </row>
    <row r="75" spans="1:6" ht="409.5" customHeight="1" hidden="1">
      <c r="A75" s="405">
        <v>41030900</v>
      </c>
      <c r="B75" s="364" t="s">
        <v>25</v>
      </c>
      <c r="C75" s="423">
        <f t="shared" si="6"/>
        <v>0</v>
      </c>
      <c r="D75" s="422"/>
      <c r="E75" s="399"/>
      <c r="F75" s="406"/>
    </row>
    <row r="76" spans="1:6" ht="106.5" customHeight="1" hidden="1">
      <c r="A76" s="405">
        <v>41031000</v>
      </c>
      <c r="B76" s="364" t="s">
        <v>26</v>
      </c>
      <c r="C76" s="423">
        <f t="shared" si="6"/>
        <v>0</v>
      </c>
      <c r="D76" s="422"/>
      <c r="E76" s="399"/>
      <c r="F76" s="406"/>
    </row>
    <row r="77" spans="1:6" ht="60" customHeight="1" hidden="1">
      <c r="A77" s="407">
        <v>41033900</v>
      </c>
      <c r="B77" s="364" t="s">
        <v>27</v>
      </c>
      <c r="C77" s="423">
        <f t="shared" si="6"/>
        <v>0</v>
      </c>
      <c r="D77" s="422"/>
      <c r="E77" s="399"/>
      <c r="F77" s="406"/>
    </row>
    <row r="78" spans="1:6" ht="63" customHeight="1" hidden="1">
      <c r="A78" s="407">
        <v>41034200</v>
      </c>
      <c r="B78" s="364" t="s">
        <v>28</v>
      </c>
      <c r="C78" s="423">
        <f t="shared" si="6"/>
        <v>0</v>
      </c>
      <c r="D78" s="422"/>
      <c r="E78" s="399"/>
      <c r="F78" s="406"/>
    </row>
    <row r="79" spans="1:6" ht="114.75" customHeight="1" hidden="1">
      <c r="A79" s="407">
        <v>41034500</v>
      </c>
      <c r="B79" s="364" t="s">
        <v>32</v>
      </c>
      <c r="C79" s="423">
        <f t="shared" si="6"/>
        <v>0</v>
      </c>
      <c r="D79" s="422"/>
      <c r="E79" s="399"/>
      <c r="F79" s="406"/>
    </row>
    <row r="80" spans="1:6" ht="47.25" customHeight="1">
      <c r="A80" s="407">
        <v>41035000</v>
      </c>
      <c r="B80" s="364" t="s">
        <v>385</v>
      </c>
      <c r="C80" s="423">
        <f t="shared" si="6"/>
        <v>50000</v>
      </c>
      <c r="D80" s="422">
        <f>SUM(D81:D82)</f>
        <v>50000</v>
      </c>
      <c r="E80" s="399"/>
      <c r="F80" s="406"/>
    </row>
    <row r="81" spans="1:6" ht="135" customHeight="1">
      <c r="A81" s="407" t="s">
        <v>47</v>
      </c>
      <c r="B81" s="364" t="s">
        <v>56</v>
      </c>
      <c r="C81" s="423">
        <f>SUM(D81)</f>
        <v>50000</v>
      </c>
      <c r="D81" s="422">
        <v>50000</v>
      </c>
      <c r="E81" s="399"/>
      <c r="F81" s="406"/>
    </row>
    <row r="82" spans="1:6" ht="152.25" customHeight="1" hidden="1">
      <c r="A82" s="407"/>
      <c r="B82" s="364" t="s">
        <v>48</v>
      </c>
      <c r="C82" s="423">
        <f t="shared" si="6"/>
        <v>0</v>
      </c>
      <c r="D82" s="422">
        <f>SUM(D83:D85)</f>
        <v>0</v>
      </c>
      <c r="E82" s="399"/>
      <c r="F82" s="406"/>
    </row>
    <row r="83" spans="1:6" ht="43.5" customHeight="1" hidden="1">
      <c r="A83" s="407"/>
      <c r="B83" s="364"/>
      <c r="C83" s="423">
        <f t="shared" si="6"/>
        <v>0</v>
      </c>
      <c r="D83" s="422"/>
      <c r="E83" s="399"/>
      <c r="F83" s="406"/>
    </row>
    <row r="84" spans="1:6" ht="43.5" customHeight="1" hidden="1">
      <c r="A84" s="407"/>
      <c r="B84" s="364"/>
      <c r="C84" s="423">
        <f t="shared" si="6"/>
        <v>0</v>
      </c>
      <c r="D84" s="422"/>
      <c r="E84" s="399"/>
      <c r="F84" s="406"/>
    </row>
    <row r="85" spans="1:6" ht="45" customHeight="1" hidden="1">
      <c r="A85" s="407"/>
      <c r="B85" s="364"/>
      <c r="C85" s="423">
        <f t="shared" si="6"/>
        <v>0</v>
      </c>
      <c r="D85" s="422"/>
      <c r="E85" s="399"/>
      <c r="F85" s="406"/>
    </row>
    <row r="86" spans="1:6" ht="121.5" customHeight="1" hidden="1">
      <c r="A86" s="407">
        <v>41035100</v>
      </c>
      <c r="B86" s="364" t="s">
        <v>33</v>
      </c>
      <c r="C86" s="423">
        <f t="shared" si="6"/>
        <v>0</v>
      </c>
      <c r="D86" s="422"/>
      <c r="E86" s="399"/>
      <c r="F86" s="406"/>
    </row>
    <row r="87" spans="1:6" ht="18.75" customHeight="1" hidden="1">
      <c r="A87" s="407">
        <v>41035200</v>
      </c>
      <c r="B87" s="364" t="s">
        <v>31</v>
      </c>
      <c r="C87" s="423">
        <f t="shared" si="6"/>
        <v>0</v>
      </c>
      <c r="D87" s="422"/>
      <c r="E87" s="365"/>
      <c r="F87" s="406"/>
    </row>
    <row r="88" spans="1:7" ht="57" customHeight="1">
      <c r="A88" s="408"/>
      <c r="B88" s="409" t="s">
        <v>22</v>
      </c>
      <c r="C88" s="426">
        <f>SUM(D88:E88)</f>
        <v>1172697</v>
      </c>
      <c r="D88" s="426">
        <f>SUM(D68:D69)</f>
        <v>1172697</v>
      </c>
      <c r="E88" s="416">
        <f>SUM(E68:E69)</f>
        <v>0</v>
      </c>
      <c r="F88" s="410"/>
      <c r="G88" s="234"/>
    </row>
    <row r="89" spans="1:7" ht="34.5" customHeight="1">
      <c r="A89" s="411"/>
      <c r="B89" s="412"/>
      <c r="C89" s="413"/>
      <c r="D89" s="414"/>
      <c r="E89" s="414"/>
      <c r="F89" s="235"/>
      <c r="G89" s="234"/>
    </row>
    <row r="90" spans="1:7" ht="64.5" customHeight="1">
      <c r="A90" s="458" t="s">
        <v>311</v>
      </c>
      <c r="B90" s="458"/>
      <c r="C90" s="458"/>
      <c r="D90" s="458"/>
      <c r="E90" s="458"/>
      <c r="F90" s="458"/>
      <c r="G90" s="234"/>
    </row>
    <row r="91" spans="1:6" ht="33.75" customHeight="1">
      <c r="A91" s="236"/>
      <c r="B91" s="237"/>
      <c r="C91" s="417"/>
      <c r="D91" s="238"/>
      <c r="E91" s="238"/>
      <c r="F91" s="238"/>
    </row>
    <row r="92" spans="1:6" ht="24.75" customHeight="1">
      <c r="A92" s="239"/>
      <c r="B92" s="240"/>
      <c r="C92" s="240"/>
      <c r="D92" s="241"/>
      <c r="E92" s="241"/>
      <c r="F92" s="241"/>
    </row>
    <row r="93" spans="1:6" ht="23.25">
      <c r="A93" s="242"/>
      <c r="B93" s="242"/>
      <c r="C93" s="242"/>
      <c r="D93" s="242"/>
      <c r="E93" s="242"/>
      <c r="F93" s="242"/>
    </row>
    <row r="94" spans="1:6" ht="23.25">
      <c r="A94" s="243"/>
      <c r="B94" s="244"/>
      <c r="C94" s="244"/>
      <c r="D94" s="238"/>
      <c r="E94" s="238"/>
      <c r="F94" s="238"/>
    </row>
    <row r="95" spans="1:6" ht="21.75" customHeight="1">
      <c r="A95" s="242"/>
      <c r="B95" s="242"/>
      <c r="C95" s="242"/>
      <c r="D95" s="242"/>
      <c r="E95" s="242"/>
      <c r="F95" s="242"/>
    </row>
    <row r="96" spans="1:6" ht="23.25">
      <c r="A96" s="228"/>
      <c r="B96" s="228"/>
      <c r="C96" s="228"/>
      <c r="D96" s="228"/>
      <c r="E96" s="228"/>
      <c r="F96" s="228"/>
    </row>
    <row r="97" spans="1:6" ht="23.25">
      <c r="A97" s="242"/>
      <c r="B97" s="242"/>
      <c r="C97" s="242"/>
      <c r="D97" s="242"/>
      <c r="E97" s="242"/>
      <c r="F97" s="242"/>
    </row>
    <row r="98" spans="1:6" ht="23.25">
      <c r="A98" s="228"/>
      <c r="B98" s="228"/>
      <c r="C98" s="228"/>
      <c r="D98" s="228"/>
      <c r="E98" s="228"/>
      <c r="F98" s="228"/>
    </row>
    <row r="99" spans="1:6" ht="23.25">
      <c r="A99" s="228"/>
      <c r="B99" s="228"/>
      <c r="C99" s="228"/>
      <c r="D99" s="228"/>
      <c r="E99" s="228"/>
      <c r="F99" s="228"/>
    </row>
    <row r="100" spans="1:6" ht="23.25">
      <c r="A100" s="228"/>
      <c r="B100" s="228"/>
      <c r="C100" s="228"/>
      <c r="D100" s="228"/>
      <c r="E100" s="228"/>
      <c r="F100" s="228"/>
    </row>
    <row r="101" spans="1:6" ht="23.25">
      <c r="A101" s="228"/>
      <c r="B101" s="228"/>
      <c r="C101" s="228"/>
      <c r="D101" s="228"/>
      <c r="E101" s="228"/>
      <c r="F101" s="228"/>
    </row>
    <row r="102" spans="1:7" ht="23.25">
      <c r="A102" s="228"/>
      <c r="B102" s="228"/>
      <c r="C102" s="228"/>
      <c r="D102" s="228"/>
      <c r="E102" s="228"/>
      <c r="F102" s="228"/>
      <c r="G102" s="395"/>
    </row>
    <row r="103" spans="1:6" ht="23.25">
      <c r="A103" s="228"/>
      <c r="B103" s="228"/>
      <c r="C103" s="228"/>
      <c r="D103" s="228"/>
      <c r="E103" s="228"/>
      <c r="F103" s="228"/>
    </row>
    <row r="104" spans="1:6" ht="23.25">
      <c r="A104" s="228"/>
      <c r="B104" s="228"/>
      <c r="C104" s="228"/>
      <c r="D104" s="228"/>
      <c r="E104" s="228"/>
      <c r="F104" s="228"/>
    </row>
    <row r="105" spans="1:6" ht="23.25">
      <c r="A105" s="228"/>
      <c r="B105" s="228"/>
      <c r="C105" s="228"/>
      <c r="D105" s="228"/>
      <c r="E105" s="228"/>
      <c r="F105" s="228"/>
    </row>
    <row r="106" spans="1:6" ht="23.25">
      <c r="A106" s="228"/>
      <c r="B106" s="228"/>
      <c r="C106" s="228"/>
      <c r="D106" s="228"/>
      <c r="E106" s="228"/>
      <c r="F106" s="228"/>
    </row>
    <row r="107" spans="1:6" ht="23.25">
      <c r="A107" s="228"/>
      <c r="B107" s="228"/>
      <c r="C107" s="228"/>
      <c r="D107" s="228"/>
      <c r="E107" s="228"/>
      <c r="F107" s="228"/>
    </row>
    <row r="108" spans="1:6" ht="23.25">
      <c r="A108" s="228"/>
      <c r="B108" s="228"/>
      <c r="C108" s="228"/>
      <c r="D108" s="228"/>
      <c r="E108" s="228"/>
      <c r="F108" s="228"/>
    </row>
    <row r="109" spans="1:6" ht="23.25">
      <c r="A109" s="242"/>
      <c r="B109" s="242"/>
      <c r="C109" s="242"/>
      <c r="D109" s="242"/>
      <c r="E109" s="242"/>
      <c r="F109" s="242"/>
    </row>
    <row r="110" spans="1:6" ht="23.25">
      <c r="A110" s="242"/>
      <c r="B110" s="242"/>
      <c r="C110" s="242"/>
      <c r="D110" s="242"/>
      <c r="E110" s="242"/>
      <c r="F110" s="242"/>
    </row>
    <row r="111" spans="1:6" ht="23.25">
      <c r="A111" s="242"/>
      <c r="B111" s="242"/>
      <c r="C111" s="242"/>
      <c r="D111" s="242"/>
      <c r="E111" s="242"/>
      <c r="F111" s="242"/>
    </row>
    <row r="112" spans="1:6" ht="23.25">
      <c r="A112" s="242"/>
      <c r="B112" s="242"/>
      <c r="C112" s="242"/>
      <c r="D112" s="242"/>
      <c r="E112" s="242"/>
      <c r="F112" s="242"/>
    </row>
    <row r="113" spans="1:6" ht="23.25">
      <c r="A113" s="242"/>
      <c r="B113" s="242"/>
      <c r="C113" s="242"/>
      <c r="D113" s="242"/>
      <c r="E113" s="242"/>
      <c r="F113" s="242"/>
    </row>
    <row r="114" spans="1:6" ht="23.25">
      <c r="A114" s="242"/>
      <c r="B114" s="242"/>
      <c r="C114" s="242"/>
      <c r="D114" s="242"/>
      <c r="E114" s="242"/>
      <c r="F114" s="242"/>
    </row>
    <row r="115" spans="1:6" ht="23.25">
      <c r="A115" s="242"/>
      <c r="B115" s="242"/>
      <c r="C115" s="242"/>
      <c r="D115" s="242"/>
      <c r="E115" s="242"/>
      <c r="F115" s="242"/>
    </row>
    <row r="116" spans="1:6" ht="23.25">
      <c r="A116" s="242"/>
      <c r="B116" s="242"/>
      <c r="C116" s="242"/>
      <c r="D116" s="242"/>
      <c r="E116" s="242"/>
      <c r="F116" s="242"/>
    </row>
    <row r="117" spans="1:6" ht="23.25">
      <c r="A117" s="242"/>
      <c r="B117" s="242"/>
      <c r="C117" s="242"/>
      <c r="D117" s="242"/>
      <c r="E117" s="242"/>
      <c r="F117" s="242"/>
    </row>
    <row r="118" spans="1:6" ht="23.25">
      <c r="A118" s="242"/>
      <c r="B118" s="242"/>
      <c r="C118" s="242"/>
      <c r="D118" s="242"/>
      <c r="E118" s="242"/>
      <c r="F118" s="242"/>
    </row>
    <row r="119" spans="1:6" ht="23.25">
      <c r="A119" s="242"/>
      <c r="B119" s="242"/>
      <c r="C119" s="242"/>
      <c r="D119" s="242"/>
      <c r="E119" s="242"/>
      <c r="F119" s="242"/>
    </row>
    <row r="120" spans="1:6" ht="23.25">
      <c r="A120" s="242"/>
      <c r="B120" s="242"/>
      <c r="C120" s="242"/>
      <c r="D120" s="242"/>
      <c r="E120" s="242"/>
      <c r="F120" s="242"/>
    </row>
    <row r="121" spans="1:6" ht="23.25">
      <c r="A121" s="242"/>
      <c r="B121" s="242"/>
      <c r="C121" s="242"/>
      <c r="D121" s="242"/>
      <c r="E121" s="242"/>
      <c r="F121" s="242"/>
    </row>
    <row r="122" spans="1:6" ht="23.25">
      <c r="A122" s="242"/>
      <c r="B122" s="242"/>
      <c r="C122" s="242"/>
      <c r="D122" s="242"/>
      <c r="E122" s="242"/>
      <c r="F122" s="242"/>
    </row>
    <row r="123" spans="1:6" ht="23.25">
      <c r="A123" s="242"/>
      <c r="B123" s="242"/>
      <c r="C123" s="242"/>
      <c r="D123" s="242"/>
      <c r="E123" s="242"/>
      <c r="F123" s="242"/>
    </row>
    <row r="124" spans="1:6" ht="23.25">
      <c r="A124" s="242"/>
      <c r="B124" s="242"/>
      <c r="C124" s="242"/>
      <c r="D124" s="242"/>
      <c r="E124" s="242"/>
      <c r="F124" s="242"/>
    </row>
    <row r="125" spans="1:6" ht="23.25">
      <c r="A125" s="242"/>
      <c r="B125" s="242"/>
      <c r="C125" s="242"/>
      <c r="D125" s="242"/>
      <c r="E125" s="242"/>
      <c r="F125" s="242"/>
    </row>
    <row r="126" spans="1:6" ht="23.25">
      <c r="A126" s="242"/>
      <c r="B126" s="242"/>
      <c r="C126" s="242"/>
      <c r="D126" s="242"/>
      <c r="E126" s="242"/>
      <c r="F126" s="242"/>
    </row>
    <row r="127" spans="1:6" ht="23.25">
      <c r="A127" s="242"/>
      <c r="B127" s="242"/>
      <c r="C127" s="242"/>
      <c r="D127" s="242"/>
      <c r="E127" s="242"/>
      <c r="F127" s="242"/>
    </row>
    <row r="128" spans="1:6" ht="23.25">
      <c r="A128" s="242"/>
      <c r="B128" s="242"/>
      <c r="C128" s="242"/>
      <c r="D128" s="242"/>
      <c r="E128" s="242"/>
      <c r="F128" s="242"/>
    </row>
    <row r="129" spans="1:6" ht="23.25">
      <c r="A129" s="242"/>
      <c r="B129" s="242"/>
      <c r="C129" s="242"/>
      <c r="D129" s="242"/>
      <c r="E129" s="242"/>
      <c r="F129" s="242"/>
    </row>
    <row r="130" spans="1:6" ht="23.25">
      <c r="A130" s="242"/>
      <c r="B130" s="242"/>
      <c r="C130" s="242"/>
      <c r="D130" s="242"/>
      <c r="E130" s="242"/>
      <c r="F130" s="242"/>
    </row>
    <row r="131" spans="1:6" ht="23.25">
      <c r="A131" s="242"/>
      <c r="B131" s="242"/>
      <c r="C131" s="242"/>
      <c r="D131" s="242"/>
      <c r="E131" s="242"/>
      <c r="F131" s="242"/>
    </row>
    <row r="132" spans="1:6" ht="23.25">
      <c r="A132" s="242"/>
      <c r="B132" s="242"/>
      <c r="C132" s="242"/>
      <c r="D132" s="242"/>
      <c r="E132" s="242"/>
      <c r="F132" s="242"/>
    </row>
    <row r="133" spans="1:6" ht="23.25">
      <c r="A133" s="242"/>
      <c r="B133" s="242"/>
      <c r="C133" s="242"/>
      <c r="D133" s="242"/>
      <c r="E133" s="242"/>
      <c r="F133" s="242"/>
    </row>
    <row r="134" spans="1:6" ht="23.25">
      <c r="A134" s="242"/>
      <c r="B134" s="242"/>
      <c r="C134" s="242"/>
      <c r="D134" s="242"/>
      <c r="E134" s="242"/>
      <c r="F134" s="242"/>
    </row>
  </sheetData>
  <sheetProtection/>
  <mergeCells count="17">
    <mergeCell ref="A90:F90"/>
    <mergeCell ref="A72:A73"/>
    <mergeCell ref="B72:B73"/>
    <mergeCell ref="C72:C73"/>
    <mergeCell ref="D72:D73"/>
    <mergeCell ref="E72:E73"/>
    <mergeCell ref="F72:F73"/>
    <mergeCell ref="A6:F6"/>
    <mergeCell ref="A7:F7"/>
    <mergeCell ref="A9:A10"/>
    <mergeCell ref="C1:F1"/>
    <mergeCell ref="C2:F2"/>
    <mergeCell ref="D3:F3"/>
    <mergeCell ref="B9:B10"/>
    <mergeCell ref="C9:C10"/>
    <mergeCell ref="D9:D10"/>
    <mergeCell ref="E9:F9"/>
  </mergeCells>
  <printOptions/>
  <pageMargins left="1.1023622047244095" right="0.3937007874015748" top="0.7480314960629921" bottom="0.7480314960629921" header="0.31496062992125984" footer="0.31496062992125984"/>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dimension ref="A1:IV141"/>
  <sheetViews>
    <sheetView zoomScaleSheetLayoutView="100" workbookViewId="0" topLeftCell="E2">
      <selection activeCell="N5" sqref="N5"/>
    </sheetView>
  </sheetViews>
  <sheetFormatPr defaultColWidth="9.00390625" defaultRowHeight="12.75"/>
  <cols>
    <col min="1" max="1" width="8.25390625" style="67" customWidth="1"/>
    <col min="2" max="2" width="7.25390625" style="67" customWidth="1"/>
    <col min="3" max="3" width="51.875" style="68" customWidth="1"/>
    <col min="4" max="4" width="14.375" style="69" customWidth="1"/>
    <col min="5" max="5" width="14.75390625" style="69" customWidth="1"/>
    <col min="6" max="6" width="12.75390625" style="71" customWidth="1"/>
    <col min="7" max="7" width="10.00390625" style="71" customWidth="1"/>
    <col min="8" max="8" width="8.125" style="71" customWidth="1"/>
    <col min="9" max="9" width="13.375" style="69" customWidth="1"/>
    <col min="10" max="10" width="10.00390625" style="71" customWidth="1"/>
    <col min="11" max="11" width="10.125" style="71" customWidth="1"/>
    <col min="12" max="12" width="8.75390625" style="71" customWidth="1"/>
    <col min="13" max="13" width="14.00390625" style="71" customWidth="1"/>
    <col min="14" max="14" width="13.625" style="71" customWidth="1"/>
    <col min="15" max="15" width="13.25390625" style="71" customWidth="1"/>
    <col min="16" max="16" width="14.75390625" style="69" customWidth="1"/>
    <col min="17" max="16384" width="9.125" style="71" customWidth="1"/>
  </cols>
  <sheetData>
    <row r="1" spans="6:15" ht="12.75" hidden="1">
      <c r="F1" s="70"/>
      <c r="G1" s="70"/>
      <c r="H1" s="70"/>
      <c r="J1" s="70"/>
      <c r="K1" s="70"/>
      <c r="L1" s="70"/>
      <c r="M1" s="70"/>
      <c r="N1" s="70"/>
      <c r="O1" s="70"/>
    </row>
    <row r="2" spans="6:15" ht="33" customHeight="1">
      <c r="F2" s="70"/>
      <c r="G2" s="70"/>
      <c r="H2" s="70"/>
      <c r="J2" s="70"/>
      <c r="K2" s="70"/>
      <c r="L2" s="70"/>
      <c r="M2" s="70"/>
      <c r="N2" s="70"/>
      <c r="O2" s="70"/>
    </row>
    <row r="3" spans="6:15" ht="26.25" customHeight="1">
      <c r="F3" s="70"/>
      <c r="G3" s="70"/>
      <c r="H3" s="70"/>
      <c r="J3" s="70"/>
      <c r="K3" s="70"/>
      <c r="L3" s="70"/>
      <c r="M3" s="70"/>
      <c r="N3" s="70"/>
      <c r="O3" s="70"/>
    </row>
    <row r="4" spans="1:16" ht="39.75" customHeight="1">
      <c r="A4" s="72"/>
      <c r="B4" s="72"/>
      <c r="C4" s="72"/>
      <c r="D4" s="72"/>
      <c r="E4" s="72"/>
      <c r="F4" s="72"/>
      <c r="G4" s="72"/>
      <c r="H4" s="72"/>
      <c r="I4" s="72"/>
      <c r="J4" s="72"/>
      <c r="K4" s="72"/>
      <c r="L4" s="72"/>
      <c r="M4" s="72"/>
      <c r="N4" s="72"/>
      <c r="O4" s="72"/>
      <c r="P4" s="72"/>
    </row>
    <row r="5" spans="1:16" ht="65.25" customHeight="1">
      <c r="A5" s="224"/>
      <c r="B5" s="224"/>
      <c r="C5" s="224"/>
      <c r="D5" s="224"/>
      <c r="E5" s="224"/>
      <c r="F5" s="224"/>
      <c r="G5" s="224"/>
      <c r="H5" s="224"/>
      <c r="I5" s="224"/>
      <c r="J5" s="224"/>
      <c r="K5" s="224"/>
      <c r="L5" s="224"/>
      <c r="M5" s="225"/>
      <c r="N5" s="226"/>
      <c r="O5" s="226"/>
      <c r="P5" s="227" t="s">
        <v>138</v>
      </c>
    </row>
    <row r="6" spans="1:16" ht="30" customHeight="1">
      <c r="A6" s="447" t="s">
        <v>179</v>
      </c>
      <c r="B6" s="447" t="s">
        <v>178</v>
      </c>
      <c r="C6" s="467" t="s">
        <v>180</v>
      </c>
      <c r="D6" s="475" t="s">
        <v>183</v>
      </c>
      <c r="E6" s="476"/>
      <c r="F6" s="476"/>
      <c r="G6" s="476"/>
      <c r="H6" s="477"/>
      <c r="I6" s="469" t="s">
        <v>184</v>
      </c>
      <c r="J6" s="469"/>
      <c r="K6" s="469"/>
      <c r="L6" s="469"/>
      <c r="M6" s="469"/>
      <c r="N6" s="469"/>
      <c r="O6" s="470"/>
      <c r="P6" s="492" t="s">
        <v>207</v>
      </c>
    </row>
    <row r="7" spans="1:16" ht="16.5" customHeight="1" hidden="1">
      <c r="A7" s="447"/>
      <c r="B7" s="447"/>
      <c r="C7" s="467"/>
      <c r="D7" s="73"/>
      <c r="E7" s="73"/>
      <c r="F7" s="469"/>
      <c r="G7" s="469"/>
      <c r="H7" s="73"/>
      <c r="I7" s="73"/>
      <c r="J7" s="469" t="s">
        <v>139</v>
      </c>
      <c r="K7" s="469"/>
      <c r="L7" s="469"/>
      <c r="M7" s="469"/>
      <c r="N7" s="73"/>
      <c r="O7" s="73"/>
      <c r="P7" s="492"/>
    </row>
    <row r="8" spans="1:16" ht="17.25" customHeight="1">
      <c r="A8" s="447"/>
      <c r="B8" s="447"/>
      <c r="C8" s="467"/>
      <c r="D8" s="478" t="s">
        <v>208</v>
      </c>
      <c r="E8" s="462" t="s">
        <v>238</v>
      </c>
      <c r="F8" s="469" t="s">
        <v>209</v>
      </c>
      <c r="G8" s="469"/>
      <c r="H8" s="462" t="s">
        <v>239</v>
      </c>
      <c r="I8" s="494" t="s">
        <v>208</v>
      </c>
      <c r="J8" s="462" t="s">
        <v>238</v>
      </c>
      <c r="K8" s="469" t="s">
        <v>209</v>
      </c>
      <c r="L8" s="497"/>
      <c r="M8" s="462" t="s">
        <v>239</v>
      </c>
      <c r="N8" s="469" t="s">
        <v>209</v>
      </c>
      <c r="O8" s="470"/>
      <c r="P8" s="492"/>
    </row>
    <row r="9" spans="1:16" ht="13.5" customHeight="1">
      <c r="A9" s="447"/>
      <c r="B9" s="447"/>
      <c r="C9" s="468"/>
      <c r="D9" s="479"/>
      <c r="E9" s="463"/>
      <c r="F9" s="471" t="s">
        <v>140</v>
      </c>
      <c r="G9" s="471" t="s">
        <v>141</v>
      </c>
      <c r="H9" s="466"/>
      <c r="I9" s="495"/>
      <c r="J9" s="463"/>
      <c r="K9" s="471" t="s">
        <v>142</v>
      </c>
      <c r="L9" s="471" t="s">
        <v>141</v>
      </c>
      <c r="M9" s="466"/>
      <c r="N9" s="473" t="s">
        <v>210</v>
      </c>
      <c r="O9" s="74" t="s">
        <v>209</v>
      </c>
      <c r="P9" s="492"/>
    </row>
    <row r="10" spans="1:16" ht="78" customHeight="1">
      <c r="A10" s="447"/>
      <c r="B10" s="447"/>
      <c r="C10" s="468"/>
      <c r="D10" s="480"/>
      <c r="E10" s="463"/>
      <c r="F10" s="466"/>
      <c r="G10" s="472"/>
      <c r="H10" s="466"/>
      <c r="I10" s="496"/>
      <c r="J10" s="463"/>
      <c r="K10" s="466"/>
      <c r="L10" s="472"/>
      <c r="M10" s="466"/>
      <c r="N10" s="474"/>
      <c r="O10" s="75" t="s">
        <v>211</v>
      </c>
      <c r="P10" s="493"/>
    </row>
    <row r="11" spans="1:16" s="80" customFormat="1" ht="18.75" customHeight="1">
      <c r="A11" s="76">
        <v>1</v>
      </c>
      <c r="B11" s="76" t="s">
        <v>181</v>
      </c>
      <c r="C11" s="77" t="s">
        <v>104</v>
      </c>
      <c r="D11" s="78">
        <v>4</v>
      </c>
      <c r="E11" s="78">
        <v>5</v>
      </c>
      <c r="F11" s="78">
        <v>6</v>
      </c>
      <c r="G11" s="78">
        <v>7</v>
      </c>
      <c r="H11" s="78">
        <v>8</v>
      </c>
      <c r="I11" s="78">
        <v>9</v>
      </c>
      <c r="J11" s="66">
        <v>10</v>
      </c>
      <c r="K11" s="78">
        <v>11</v>
      </c>
      <c r="L11" s="78">
        <v>12</v>
      </c>
      <c r="M11" s="66">
        <v>13</v>
      </c>
      <c r="N11" s="78">
        <v>14</v>
      </c>
      <c r="O11" s="78">
        <v>15</v>
      </c>
      <c r="P11" s="79" t="s">
        <v>182</v>
      </c>
    </row>
    <row r="12" spans="1:16" s="83" customFormat="1" ht="25.5" customHeight="1" hidden="1">
      <c r="A12" s="81" t="s">
        <v>212</v>
      </c>
      <c r="B12" s="81"/>
      <c r="C12" s="82" t="s">
        <v>143</v>
      </c>
      <c r="D12" s="317">
        <f aca="true" t="shared" si="0" ref="D12:P12">SUM(D13)</f>
        <v>0</v>
      </c>
      <c r="E12" s="317">
        <f t="shared" si="0"/>
        <v>0</v>
      </c>
      <c r="F12" s="317">
        <f t="shared" si="0"/>
        <v>0</v>
      </c>
      <c r="G12" s="317">
        <f t="shared" si="0"/>
        <v>0</v>
      </c>
      <c r="H12" s="317">
        <f t="shared" si="0"/>
        <v>0</v>
      </c>
      <c r="I12" s="317">
        <f t="shared" si="0"/>
        <v>0</v>
      </c>
      <c r="J12" s="317">
        <f t="shared" si="0"/>
        <v>0</v>
      </c>
      <c r="K12" s="317">
        <f t="shared" si="0"/>
        <v>0</v>
      </c>
      <c r="L12" s="317">
        <f t="shared" si="0"/>
        <v>0</v>
      </c>
      <c r="M12" s="317">
        <f t="shared" si="0"/>
        <v>0</v>
      </c>
      <c r="N12" s="317">
        <f t="shared" si="0"/>
        <v>0</v>
      </c>
      <c r="O12" s="317">
        <f t="shared" si="0"/>
        <v>0</v>
      </c>
      <c r="P12" s="317">
        <f t="shared" si="0"/>
        <v>0</v>
      </c>
    </row>
    <row r="13" spans="1:16" ht="21.75" customHeight="1" hidden="1">
      <c r="A13" s="21" t="s">
        <v>213</v>
      </c>
      <c r="B13" s="21" t="s">
        <v>77</v>
      </c>
      <c r="C13" s="4" t="s">
        <v>144</v>
      </c>
      <c r="D13" s="248">
        <f>SUM(E13,H13)</f>
        <v>0</v>
      </c>
      <c r="E13" s="248"/>
      <c r="F13" s="248"/>
      <c r="G13" s="248"/>
      <c r="H13" s="344"/>
      <c r="I13" s="248">
        <f>SUM(J13,M13)</f>
        <v>0</v>
      </c>
      <c r="J13" s="248"/>
      <c r="K13" s="248"/>
      <c r="L13" s="248"/>
      <c r="M13" s="248"/>
      <c r="N13" s="248"/>
      <c r="O13" s="248"/>
      <c r="P13" s="251">
        <f>SUM(D13,I13)</f>
        <v>0</v>
      </c>
    </row>
    <row r="14" spans="1:16" s="86" customFormat="1" ht="24.75" customHeight="1" hidden="1">
      <c r="A14" s="84" t="s">
        <v>214</v>
      </c>
      <c r="B14" s="84"/>
      <c r="C14" s="85" t="s">
        <v>145</v>
      </c>
      <c r="D14" s="250">
        <f>SUM(D15:D16,D19:D27)</f>
        <v>0</v>
      </c>
      <c r="E14" s="250">
        <f aca="true" t="shared" si="1" ref="E14:P14">SUM(E15:E16,E19:E27)</f>
        <v>0</v>
      </c>
      <c r="F14" s="250">
        <f t="shared" si="1"/>
        <v>0</v>
      </c>
      <c r="G14" s="250">
        <f t="shared" si="1"/>
        <v>0</v>
      </c>
      <c r="H14" s="250">
        <f t="shared" si="1"/>
        <v>0</v>
      </c>
      <c r="I14" s="250">
        <f t="shared" si="1"/>
        <v>0</v>
      </c>
      <c r="J14" s="250">
        <f t="shared" si="1"/>
        <v>0</v>
      </c>
      <c r="K14" s="250">
        <f t="shared" si="1"/>
        <v>0</v>
      </c>
      <c r="L14" s="250">
        <f t="shared" si="1"/>
        <v>0</v>
      </c>
      <c r="M14" s="250">
        <f t="shared" si="1"/>
        <v>0</v>
      </c>
      <c r="N14" s="250">
        <f t="shared" si="1"/>
        <v>0</v>
      </c>
      <c r="O14" s="250">
        <f t="shared" si="1"/>
        <v>0</v>
      </c>
      <c r="P14" s="250">
        <f t="shared" si="1"/>
        <v>0</v>
      </c>
    </row>
    <row r="15" spans="1:16" s="86" customFormat="1" ht="18" customHeight="1" hidden="1">
      <c r="A15" s="19" t="s">
        <v>215</v>
      </c>
      <c r="B15" s="19" t="s">
        <v>78</v>
      </c>
      <c r="C15" s="22" t="s">
        <v>216</v>
      </c>
      <c r="D15" s="248">
        <f aca="true" t="shared" si="2" ref="D15:D27">SUM(E15,H15)</f>
        <v>0</v>
      </c>
      <c r="E15" s="249"/>
      <c r="F15" s="252"/>
      <c r="G15" s="252"/>
      <c r="H15" s="252"/>
      <c r="I15" s="249">
        <f>SUM(J15,M15)</f>
        <v>0</v>
      </c>
      <c r="J15" s="252"/>
      <c r="K15" s="252"/>
      <c r="L15" s="252"/>
      <c r="M15" s="252"/>
      <c r="N15" s="252"/>
      <c r="O15" s="252"/>
      <c r="P15" s="251">
        <f>SUM(D15,I15)</f>
        <v>0</v>
      </c>
    </row>
    <row r="16" spans="1:16" s="86" customFormat="1" ht="31.5" customHeight="1" hidden="1">
      <c r="A16" s="19" t="s">
        <v>217</v>
      </c>
      <c r="B16" s="19" t="s">
        <v>79</v>
      </c>
      <c r="C16" s="22" t="s">
        <v>218</v>
      </c>
      <c r="D16" s="248">
        <f>SUM(E16,H16)</f>
        <v>0</v>
      </c>
      <c r="E16" s="249"/>
      <c r="F16" s="252"/>
      <c r="G16" s="252"/>
      <c r="H16" s="252"/>
      <c r="I16" s="249">
        <f>SUM(J16,M16)</f>
        <v>0</v>
      </c>
      <c r="J16" s="252"/>
      <c r="K16" s="252"/>
      <c r="L16" s="252"/>
      <c r="M16" s="252"/>
      <c r="N16" s="252"/>
      <c r="O16" s="252"/>
      <c r="P16" s="251">
        <f>SUM(D16,I16)</f>
        <v>0</v>
      </c>
    </row>
    <row r="17" spans="1:16" s="86" customFormat="1" ht="24.75" customHeight="1" hidden="1">
      <c r="A17" s="19"/>
      <c r="B17" s="19"/>
      <c r="C17" s="22" t="s">
        <v>449</v>
      </c>
      <c r="D17" s="248">
        <f t="shared" si="2"/>
        <v>0</v>
      </c>
      <c r="E17" s="249"/>
      <c r="F17" s="252"/>
      <c r="G17" s="252"/>
      <c r="H17" s="252"/>
      <c r="I17" s="249">
        <f aca="true" t="shared" si="3" ref="I17:I26">SUM(J17,M17)</f>
        <v>0</v>
      </c>
      <c r="J17" s="252"/>
      <c r="K17" s="252"/>
      <c r="L17" s="252"/>
      <c r="M17" s="252"/>
      <c r="N17" s="252"/>
      <c r="O17" s="252"/>
      <c r="P17" s="251">
        <f aca="true" t="shared" si="4" ref="P17:P27">SUM(D17,I17)</f>
        <v>0</v>
      </c>
    </row>
    <row r="18" spans="1:16" s="86" customFormat="1" ht="25.5" customHeight="1" hidden="1">
      <c r="A18" s="19"/>
      <c r="B18" s="19"/>
      <c r="C18" s="22" t="s">
        <v>447</v>
      </c>
      <c r="D18" s="248">
        <f t="shared" si="2"/>
        <v>0</v>
      </c>
      <c r="E18" s="249"/>
      <c r="F18" s="252"/>
      <c r="G18" s="252"/>
      <c r="H18" s="252"/>
      <c r="I18" s="249">
        <f t="shared" si="3"/>
        <v>0</v>
      </c>
      <c r="J18" s="252"/>
      <c r="K18" s="252"/>
      <c r="L18" s="252"/>
      <c r="M18" s="252"/>
      <c r="N18" s="252"/>
      <c r="O18" s="252"/>
      <c r="P18" s="251">
        <f t="shared" si="4"/>
        <v>0</v>
      </c>
    </row>
    <row r="19" spans="1:16" s="86" customFormat="1" ht="42" customHeight="1" hidden="1">
      <c r="A19" s="19" t="s">
        <v>219</v>
      </c>
      <c r="B19" s="19" t="s">
        <v>80</v>
      </c>
      <c r="C19" s="22" t="s">
        <v>220</v>
      </c>
      <c r="D19" s="248">
        <f t="shared" si="2"/>
        <v>0</v>
      </c>
      <c r="E19" s="252"/>
      <c r="F19" s="252"/>
      <c r="G19" s="252"/>
      <c r="H19" s="252"/>
      <c r="I19" s="249">
        <f t="shared" si="3"/>
        <v>0</v>
      </c>
      <c r="J19" s="252"/>
      <c r="K19" s="252"/>
      <c r="L19" s="252"/>
      <c r="M19" s="252"/>
      <c r="N19" s="252"/>
      <c r="O19" s="252"/>
      <c r="P19" s="251">
        <f t="shared" si="4"/>
        <v>0</v>
      </c>
    </row>
    <row r="20" spans="1:16" s="86" customFormat="1" ht="32.25" customHeight="1" hidden="1">
      <c r="A20" s="19" t="s">
        <v>221</v>
      </c>
      <c r="B20" s="19" t="s">
        <v>81</v>
      </c>
      <c r="C20" s="22" t="s">
        <v>222</v>
      </c>
      <c r="D20" s="248">
        <f t="shared" si="2"/>
        <v>0</v>
      </c>
      <c r="E20" s="252"/>
      <c r="F20" s="252"/>
      <c r="G20" s="252"/>
      <c r="H20" s="252"/>
      <c r="I20" s="249">
        <f t="shared" si="3"/>
        <v>0</v>
      </c>
      <c r="J20" s="252"/>
      <c r="K20" s="252"/>
      <c r="L20" s="252"/>
      <c r="M20" s="252"/>
      <c r="N20" s="252"/>
      <c r="O20" s="252"/>
      <c r="P20" s="251">
        <f t="shared" si="4"/>
        <v>0</v>
      </c>
    </row>
    <row r="21" spans="1:16" s="86" customFormat="1" ht="24" customHeight="1" hidden="1">
      <c r="A21" s="19" t="s">
        <v>223</v>
      </c>
      <c r="B21" s="19" t="s">
        <v>82</v>
      </c>
      <c r="C21" s="22" t="s">
        <v>224</v>
      </c>
      <c r="D21" s="248">
        <f t="shared" si="2"/>
        <v>0</v>
      </c>
      <c r="E21" s="252"/>
      <c r="F21" s="252"/>
      <c r="G21" s="252"/>
      <c r="H21" s="252"/>
      <c r="I21" s="249">
        <f t="shared" si="3"/>
        <v>0</v>
      </c>
      <c r="J21" s="252"/>
      <c r="K21" s="252"/>
      <c r="L21" s="252"/>
      <c r="M21" s="252"/>
      <c r="N21" s="252"/>
      <c r="O21" s="252"/>
      <c r="P21" s="251">
        <f t="shared" si="4"/>
        <v>0</v>
      </c>
    </row>
    <row r="22" spans="1:16" s="86" customFormat="1" ht="18" customHeight="1" hidden="1">
      <c r="A22" s="19" t="s">
        <v>225</v>
      </c>
      <c r="B22" s="19" t="s">
        <v>83</v>
      </c>
      <c r="C22" s="22" t="s">
        <v>226</v>
      </c>
      <c r="D22" s="248">
        <f t="shared" si="2"/>
        <v>0</v>
      </c>
      <c r="E22" s="252"/>
      <c r="F22" s="252"/>
      <c r="G22" s="252"/>
      <c r="H22" s="252"/>
      <c r="I22" s="249">
        <f t="shared" si="3"/>
        <v>0</v>
      </c>
      <c r="J22" s="252"/>
      <c r="K22" s="252"/>
      <c r="L22" s="252"/>
      <c r="M22" s="252"/>
      <c r="N22" s="252"/>
      <c r="O22" s="252"/>
      <c r="P22" s="251">
        <f t="shared" si="4"/>
        <v>0</v>
      </c>
    </row>
    <row r="23" spans="1:16" s="86" customFormat="1" ht="20.25" customHeight="1" hidden="1">
      <c r="A23" s="19" t="s">
        <v>227</v>
      </c>
      <c r="B23" s="19" t="s">
        <v>84</v>
      </c>
      <c r="C23" s="22" t="s">
        <v>228</v>
      </c>
      <c r="D23" s="248">
        <f t="shared" si="2"/>
        <v>0</v>
      </c>
      <c r="E23" s="252"/>
      <c r="F23" s="252"/>
      <c r="G23" s="252"/>
      <c r="H23" s="252"/>
      <c r="I23" s="249">
        <f t="shared" si="3"/>
        <v>0</v>
      </c>
      <c r="J23" s="252"/>
      <c r="K23" s="252"/>
      <c r="L23" s="252"/>
      <c r="M23" s="252"/>
      <c r="N23" s="252"/>
      <c r="O23" s="252"/>
      <c r="P23" s="251">
        <f t="shared" si="4"/>
        <v>0</v>
      </c>
    </row>
    <row r="24" spans="1:16" s="86" customFormat="1" ht="27.75" customHeight="1" hidden="1">
      <c r="A24" s="19" t="s">
        <v>229</v>
      </c>
      <c r="B24" s="19" t="s">
        <v>84</v>
      </c>
      <c r="C24" s="22" t="s">
        <v>230</v>
      </c>
      <c r="D24" s="248">
        <f t="shared" si="2"/>
        <v>0</v>
      </c>
      <c r="E24" s="252"/>
      <c r="F24" s="252"/>
      <c r="G24" s="252"/>
      <c r="H24" s="252"/>
      <c r="I24" s="249">
        <f t="shared" si="3"/>
        <v>0</v>
      </c>
      <c r="J24" s="252"/>
      <c r="K24" s="252"/>
      <c r="L24" s="252"/>
      <c r="M24" s="252"/>
      <c r="N24" s="252"/>
      <c r="O24" s="252"/>
      <c r="P24" s="251">
        <f t="shared" si="4"/>
        <v>0</v>
      </c>
    </row>
    <row r="25" spans="1:16" s="86" customFormat="1" ht="25.5" customHeight="1" hidden="1">
      <c r="A25" s="19" t="s">
        <v>231</v>
      </c>
      <c r="B25" s="19" t="s">
        <v>84</v>
      </c>
      <c r="C25" s="22" t="s">
        <v>232</v>
      </c>
      <c r="D25" s="248">
        <f t="shared" si="2"/>
        <v>0</v>
      </c>
      <c r="E25" s="252"/>
      <c r="F25" s="252"/>
      <c r="G25" s="252"/>
      <c r="H25" s="252"/>
      <c r="I25" s="249">
        <f t="shared" si="3"/>
        <v>0</v>
      </c>
      <c r="J25" s="252"/>
      <c r="K25" s="252"/>
      <c r="L25" s="252"/>
      <c r="M25" s="252"/>
      <c r="N25" s="252"/>
      <c r="O25" s="252"/>
      <c r="P25" s="251">
        <f t="shared" si="4"/>
        <v>0</v>
      </c>
    </row>
    <row r="26" spans="1:16" s="86" customFormat="1" ht="18" customHeight="1" hidden="1">
      <c r="A26" s="19" t="s">
        <v>233</v>
      </c>
      <c r="B26" s="19" t="s">
        <v>233</v>
      </c>
      <c r="C26" s="22" t="s">
        <v>234</v>
      </c>
      <c r="D26" s="248">
        <f t="shared" si="2"/>
        <v>0</v>
      </c>
      <c r="E26" s="252"/>
      <c r="F26" s="252"/>
      <c r="G26" s="252"/>
      <c r="H26" s="252"/>
      <c r="I26" s="249">
        <f t="shared" si="3"/>
        <v>0</v>
      </c>
      <c r="J26" s="252"/>
      <c r="K26" s="252"/>
      <c r="L26" s="252"/>
      <c r="M26" s="252"/>
      <c r="N26" s="252"/>
      <c r="O26" s="252"/>
      <c r="P26" s="251">
        <f t="shared" si="4"/>
        <v>0</v>
      </c>
    </row>
    <row r="27" spans="1:16" s="86" customFormat="1" ht="27" customHeight="1" hidden="1">
      <c r="A27" s="19" t="s">
        <v>235</v>
      </c>
      <c r="B27" s="19" t="s">
        <v>84</v>
      </c>
      <c r="C27" s="22" t="s">
        <v>236</v>
      </c>
      <c r="D27" s="248">
        <f t="shared" si="2"/>
        <v>0</v>
      </c>
      <c r="E27" s="252"/>
      <c r="F27" s="345"/>
      <c r="G27" s="252"/>
      <c r="H27" s="252"/>
      <c r="I27" s="249">
        <f>SUM(J27,M27)</f>
        <v>0</v>
      </c>
      <c r="J27" s="252"/>
      <c r="K27" s="252"/>
      <c r="L27" s="252"/>
      <c r="M27" s="252"/>
      <c r="N27" s="252"/>
      <c r="O27" s="252"/>
      <c r="P27" s="251">
        <f t="shared" si="4"/>
        <v>0</v>
      </c>
    </row>
    <row r="28" spans="1:16" s="86" customFormat="1" ht="27.75" customHeight="1" hidden="1">
      <c r="A28" s="99" t="s">
        <v>149</v>
      </c>
      <c r="B28" s="99"/>
      <c r="C28" s="100" t="s">
        <v>150</v>
      </c>
      <c r="D28" s="245">
        <f>SUM(D29,D32:D35)</f>
        <v>0</v>
      </c>
      <c r="E28" s="245">
        <f aca="true" t="shared" si="5" ref="E28:P28">SUM(E29,E32:E35)</f>
        <v>0</v>
      </c>
      <c r="F28" s="245">
        <f t="shared" si="5"/>
        <v>0</v>
      </c>
      <c r="G28" s="245">
        <f t="shared" si="5"/>
        <v>0</v>
      </c>
      <c r="H28" s="245">
        <f t="shared" si="5"/>
        <v>0</v>
      </c>
      <c r="I28" s="245">
        <f t="shared" si="5"/>
        <v>0</v>
      </c>
      <c r="J28" s="245">
        <f t="shared" si="5"/>
        <v>0</v>
      </c>
      <c r="K28" s="245">
        <f t="shared" si="5"/>
        <v>0</v>
      </c>
      <c r="L28" s="245">
        <f t="shared" si="5"/>
        <v>0</v>
      </c>
      <c r="M28" s="245">
        <f t="shared" si="5"/>
        <v>0</v>
      </c>
      <c r="N28" s="245">
        <f t="shared" si="5"/>
        <v>0</v>
      </c>
      <c r="O28" s="245">
        <f t="shared" si="5"/>
        <v>0</v>
      </c>
      <c r="P28" s="245">
        <f t="shared" si="5"/>
        <v>0</v>
      </c>
    </row>
    <row r="29" spans="1:16" s="86" customFormat="1" ht="45.75" customHeight="1" hidden="1">
      <c r="A29" s="101" t="s">
        <v>74</v>
      </c>
      <c r="B29" s="101" t="s">
        <v>76</v>
      </c>
      <c r="C29" s="102" t="s">
        <v>75</v>
      </c>
      <c r="D29" s="246">
        <f aca="true" t="shared" si="6" ref="D29:D35">SUM(E29,H29)</f>
        <v>0</v>
      </c>
      <c r="E29" s="246"/>
      <c r="F29" s="246"/>
      <c r="G29" s="246"/>
      <c r="H29" s="319"/>
      <c r="I29" s="258">
        <f aca="true" t="shared" si="7" ref="I29:I35">SUM(J29,M29)</f>
        <v>0</v>
      </c>
      <c r="J29" s="259"/>
      <c r="K29" s="259"/>
      <c r="L29" s="259"/>
      <c r="M29" s="319"/>
      <c r="N29" s="319"/>
      <c r="O29" s="319"/>
      <c r="P29" s="247">
        <f aca="true" t="shared" si="8" ref="P29:P35">SUM(D29,I29)</f>
        <v>0</v>
      </c>
    </row>
    <row r="30" spans="1:16" s="86" customFormat="1" ht="26.25" customHeight="1" hidden="1">
      <c r="A30" s="101"/>
      <c r="B30" s="101"/>
      <c r="C30" s="22" t="s">
        <v>450</v>
      </c>
      <c r="D30" s="246">
        <f t="shared" si="6"/>
        <v>0</v>
      </c>
      <c r="E30" s="246"/>
      <c r="F30" s="246"/>
      <c r="G30" s="246"/>
      <c r="H30" s="319"/>
      <c r="I30" s="258">
        <f t="shared" si="7"/>
        <v>0</v>
      </c>
      <c r="J30" s="259"/>
      <c r="K30" s="259"/>
      <c r="L30" s="259"/>
      <c r="M30" s="319"/>
      <c r="N30" s="319"/>
      <c r="O30" s="319"/>
      <c r="P30" s="247">
        <f t="shared" si="8"/>
        <v>0</v>
      </c>
    </row>
    <row r="31" spans="1:16" s="86" customFormat="1" ht="18" customHeight="1" hidden="1">
      <c r="A31" s="101"/>
      <c r="B31" s="101"/>
      <c r="C31" s="22" t="s">
        <v>448</v>
      </c>
      <c r="D31" s="246">
        <f t="shared" si="6"/>
        <v>0</v>
      </c>
      <c r="E31" s="246"/>
      <c r="F31" s="246"/>
      <c r="G31" s="246"/>
      <c r="H31" s="319"/>
      <c r="I31" s="258">
        <f t="shared" si="7"/>
        <v>0</v>
      </c>
      <c r="J31" s="259"/>
      <c r="K31" s="259"/>
      <c r="L31" s="259"/>
      <c r="M31" s="319"/>
      <c r="N31" s="319"/>
      <c r="O31" s="319"/>
      <c r="P31" s="247">
        <f t="shared" si="8"/>
        <v>0</v>
      </c>
    </row>
    <row r="32" spans="1:256" s="86" customFormat="1" ht="24" customHeight="1" hidden="1">
      <c r="A32" s="101" t="s">
        <v>268</v>
      </c>
      <c r="B32" s="101" t="s">
        <v>276</v>
      </c>
      <c r="C32" s="102" t="s">
        <v>269</v>
      </c>
      <c r="D32" s="246">
        <f t="shared" si="6"/>
        <v>0</v>
      </c>
      <c r="E32" s="246"/>
      <c r="F32" s="346"/>
      <c r="G32" s="347"/>
      <c r="H32" s="347"/>
      <c r="I32" s="258">
        <f t="shared" si="7"/>
        <v>0</v>
      </c>
      <c r="J32" s="347"/>
      <c r="K32" s="347"/>
      <c r="L32" s="346"/>
      <c r="M32" s="347"/>
      <c r="N32" s="347"/>
      <c r="O32" s="346"/>
      <c r="P32" s="247">
        <f t="shared" si="8"/>
        <v>0</v>
      </c>
      <c r="Q32" s="101"/>
      <c r="R32" s="102"/>
      <c r="S32" s="101"/>
      <c r="T32" s="101"/>
      <c r="U32" s="102"/>
      <c r="V32" s="101"/>
      <c r="W32" s="101"/>
      <c r="X32" s="102"/>
      <c r="Y32" s="101"/>
      <c r="Z32" s="101"/>
      <c r="AA32" s="102"/>
      <c r="AB32" s="101"/>
      <c r="AC32" s="101"/>
      <c r="AD32" s="102"/>
      <c r="AE32" s="101"/>
      <c r="AF32" s="101"/>
      <c r="AG32" s="102"/>
      <c r="AH32" s="101"/>
      <c r="AI32" s="101"/>
      <c r="AJ32" s="102"/>
      <c r="AK32" s="101"/>
      <c r="AL32" s="101"/>
      <c r="AM32" s="102"/>
      <c r="AN32" s="101"/>
      <c r="AO32" s="101"/>
      <c r="AP32" s="102"/>
      <c r="AQ32" s="101"/>
      <c r="AR32" s="101"/>
      <c r="AS32" s="102"/>
      <c r="AT32" s="101"/>
      <c r="AU32" s="101"/>
      <c r="AV32" s="102"/>
      <c r="AW32" s="101"/>
      <c r="AX32" s="101"/>
      <c r="AY32" s="102"/>
      <c r="AZ32" s="101"/>
      <c r="BA32" s="101"/>
      <c r="BB32" s="102"/>
      <c r="BC32" s="101"/>
      <c r="BD32" s="101"/>
      <c r="BE32" s="102"/>
      <c r="BF32" s="101"/>
      <c r="BG32" s="101"/>
      <c r="BH32" s="102"/>
      <c r="BI32" s="101"/>
      <c r="BJ32" s="101"/>
      <c r="BK32" s="102"/>
      <c r="BL32" s="101"/>
      <c r="BM32" s="101"/>
      <c r="BN32" s="102"/>
      <c r="BO32" s="101"/>
      <c r="BP32" s="101"/>
      <c r="BQ32" s="102"/>
      <c r="BR32" s="101"/>
      <c r="BS32" s="101"/>
      <c r="BT32" s="102"/>
      <c r="BU32" s="101"/>
      <c r="BV32" s="101"/>
      <c r="BW32" s="102"/>
      <c r="BX32" s="101"/>
      <c r="BY32" s="101"/>
      <c r="BZ32" s="102"/>
      <c r="CA32" s="101"/>
      <c r="CB32" s="101"/>
      <c r="CC32" s="102"/>
      <c r="CD32" s="101"/>
      <c r="CE32" s="101"/>
      <c r="CF32" s="102"/>
      <c r="CG32" s="101"/>
      <c r="CH32" s="101"/>
      <c r="CI32" s="102"/>
      <c r="CJ32" s="101"/>
      <c r="CK32" s="101"/>
      <c r="CL32" s="102"/>
      <c r="CM32" s="101"/>
      <c r="CN32" s="101"/>
      <c r="CO32" s="102"/>
      <c r="CP32" s="101"/>
      <c r="CQ32" s="101"/>
      <c r="CR32" s="102"/>
      <c r="CS32" s="101"/>
      <c r="CT32" s="101"/>
      <c r="CU32" s="102"/>
      <c r="CV32" s="101"/>
      <c r="CW32" s="101"/>
      <c r="CX32" s="102"/>
      <c r="CY32" s="101"/>
      <c r="CZ32" s="101"/>
      <c r="DA32" s="102"/>
      <c r="DB32" s="101"/>
      <c r="DC32" s="101"/>
      <c r="DD32" s="102"/>
      <c r="DE32" s="101"/>
      <c r="DF32" s="101"/>
      <c r="DG32" s="102"/>
      <c r="DH32" s="101"/>
      <c r="DI32" s="101"/>
      <c r="DJ32" s="102"/>
      <c r="DK32" s="101"/>
      <c r="DL32" s="101"/>
      <c r="DM32" s="102"/>
      <c r="DN32" s="101"/>
      <c r="DO32" s="101"/>
      <c r="DP32" s="102"/>
      <c r="DQ32" s="101"/>
      <c r="DR32" s="101"/>
      <c r="DS32" s="102"/>
      <c r="DT32" s="101"/>
      <c r="DU32" s="101"/>
      <c r="DV32" s="102"/>
      <c r="DW32" s="101"/>
      <c r="DX32" s="101"/>
      <c r="DY32" s="102"/>
      <c r="DZ32" s="101"/>
      <c r="EA32" s="101"/>
      <c r="EB32" s="102"/>
      <c r="EC32" s="101"/>
      <c r="ED32" s="101"/>
      <c r="EE32" s="102"/>
      <c r="EF32" s="101"/>
      <c r="EG32" s="101"/>
      <c r="EH32" s="102"/>
      <c r="EI32" s="101"/>
      <c r="EJ32" s="101"/>
      <c r="EK32" s="102"/>
      <c r="EL32" s="101"/>
      <c r="EM32" s="101"/>
      <c r="EN32" s="102"/>
      <c r="EO32" s="101"/>
      <c r="EP32" s="101"/>
      <c r="EQ32" s="102"/>
      <c r="ER32" s="101"/>
      <c r="ES32" s="101"/>
      <c r="ET32" s="102"/>
      <c r="EU32" s="101"/>
      <c r="EV32" s="101"/>
      <c r="EW32" s="102"/>
      <c r="EX32" s="101"/>
      <c r="EY32" s="101"/>
      <c r="EZ32" s="102"/>
      <c r="FA32" s="101"/>
      <c r="FB32" s="101"/>
      <c r="FC32" s="102"/>
      <c r="FD32" s="101"/>
      <c r="FE32" s="101"/>
      <c r="FF32" s="102"/>
      <c r="FG32" s="101"/>
      <c r="FH32" s="101"/>
      <c r="FI32" s="102"/>
      <c r="FJ32" s="101"/>
      <c r="FK32" s="101"/>
      <c r="FL32" s="102"/>
      <c r="FM32" s="101"/>
      <c r="FN32" s="101"/>
      <c r="FO32" s="102"/>
      <c r="FP32" s="101"/>
      <c r="FQ32" s="101"/>
      <c r="FR32" s="102"/>
      <c r="FS32" s="101"/>
      <c r="FT32" s="101"/>
      <c r="FU32" s="102"/>
      <c r="FV32" s="101"/>
      <c r="FW32" s="101"/>
      <c r="FX32" s="102"/>
      <c r="FY32" s="101"/>
      <c r="FZ32" s="101"/>
      <c r="GA32" s="102"/>
      <c r="GB32" s="101"/>
      <c r="GC32" s="101"/>
      <c r="GD32" s="102"/>
      <c r="GE32" s="101"/>
      <c r="GF32" s="101"/>
      <c r="GG32" s="102"/>
      <c r="GH32" s="101"/>
      <c r="GI32" s="101"/>
      <c r="GJ32" s="102"/>
      <c r="GK32" s="101"/>
      <c r="GL32" s="101"/>
      <c r="GM32" s="102"/>
      <c r="GN32" s="101"/>
      <c r="GO32" s="101"/>
      <c r="GP32" s="102"/>
      <c r="GQ32" s="101"/>
      <c r="GR32" s="101"/>
      <c r="GS32" s="102"/>
      <c r="GT32" s="101"/>
      <c r="GU32" s="101"/>
      <c r="GV32" s="102"/>
      <c r="GW32" s="101"/>
      <c r="GX32" s="101"/>
      <c r="GY32" s="102"/>
      <c r="GZ32" s="101"/>
      <c r="HA32" s="101"/>
      <c r="HB32" s="102"/>
      <c r="HC32" s="101"/>
      <c r="HD32" s="101"/>
      <c r="HE32" s="102"/>
      <c r="HF32" s="101"/>
      <c r="HG32" s="101"/>
      <c r="HH32" s="102"/>
      <c r="HI32" s="101"/>
      <c r="HJ32" s="101"/>
      <c r="HK32" s="102"/>
      <c r="HL32" s="101"/>
      <c r="HM32" s="101"/>
      <c r="HN32" s="102"/>
      <c r="HO32" s="101"/>
      <c r="HP32" s="101"/>
      <c r="HQ32" s="102"/>
      <c r="HR32" s="101"/>
      <c r="HS32" s="101"/>
      <c r="HT32" s="102"/>
      <c r="HU32" s="101"/>
      <c r="HV32" s="101"/>
      <c r="HW32" s="102"/>
      <c r="HX32" s="101"/>
      <c r="HY32" s="101"/>
      <c r="HZ32" s="102"/>
      <c r="IA32" s="101"/>
      <c r="IB32" s="101"/>
      <c r="IC32" s="102"/>
      <c r="ID32" s="101"/>
      <c r="IE32" s="101"/>
      <c r="IF32" s="102"/>
      <c r="IG32" s="101"/>
      <c r="IH32" s="101"/>
      <c r="II32" s="102"/>
      <c r="IJ32" s="101"/>
      <c r="IK32" s="101"/>
      <c r="IL32" s="102"/>
      <c r="IM32" s="101"/>
      <c r="IN32" s="101"/>
      <c r="IO32" s="102"/>
      <c r="IP32" s="101"/>
      <c r="IQ32" s="101"/>
      <c r="IR32" s="102"/>
      <c r="IS32" s="101"/>
      <c r="IT32" s="101"/>
      <c r="IU32" s="102"/>
      <c r="IV32" s="101"/>
    </row>
    <row r="33" spans="1:16" s="86" customFormat="1" ht="23.25" customHeight="1" hidden="1">
      <c r="A33" s="101" t="s">
        <v>270</v>
      </c>
      <c r="B33" s="101" t="s">
        <v>276</v>
      </c>
      <c r="C33" s="102" t="s">
        <v>271</v>
      </c>
      <c r="D33" s="246">
        <f t="shared" si="6"/>
        <v>0</v>
      </c>
      <c r="E33" s="246"/>
      <c r="F33" s="246"/>
      <c r="G33" s="246"/>
      <c r="H33" s="319"/>
      <c r="I33" s="258">
        <f t="shared" si="7"/>
        <v>0</v>
      </c>
      <c r="J33" s="259"/>
      <c r="K33" s="259"/>
      <c r="L33" s="259"/>
      <c r="M33" s="319"/>
      <c r="N33" s="319"/>
      <c r="O33" s="319"/>
      <c r="P33" s="247">
        <f t="shared" si="8"/>
        <v>0</v>
      </c>
    </row>
    <row r="34" spans="1:16" s="86" customFormat="1" ht="30.75" customHeight="1" hidden="1">
      <c r="A34" s="101" t="s">
        <v>272</v>
      </c>
      <c r="B34" s="101" t="s">
        <v>276</v>
      </c>
      <c r="C34" s="102" t="s">
        <v>273</v>
      </c>
      <c r="D34" s="246">
        <f t="shared" si="6"/>
        <v>0</v>
      </c>
      <c r="E34" s="246"/>
      <c r="F34" s="246"/>
      <c r="G34" s="246"/>
      <c r="H34" s="319"/>
      <c r="I34" s="258">
        <f t="shared" si="7"/>
        <v>0</v>
      </c>
      <c r="J34" s="259"/>
      <c r="K34" s="259"/>
      <c r="L34" s="259"/>
      <c r="M34" s="319"/>
      <c r="N34" s="319"/>
      <c r="O34" s="319"/>
      <c r="P34" s="247">
        <f t="shared" si="8"/>
        <v>0</v>
      </c>
    </row>
    <row r="35" spans="1:16" s="86" customFormat="1" ht="22.5" customHeight="1" hidden="1">
      <c r="A35" s="101" t="s">
        <v>274</v>
      </c>
      <c r="B35" s="101" t="s">
        <v>276</v>
      </c>
      <c r="C35" s="102" t="s">
        <v>275</v>
      </c>
      <c r="D35" s="246">
        <f t="shared" si="6"/>
        <v>0</v>
      </c>
      <c r="E35" s="246"/>
      <c r="F35" s="246"/>
      <c r="G35" s="246"/>
      <c r="H35" s="319"/>
      <c r="I35" s="258">
        <f t="shared" si="7"/>
        <v>0</v>
      </c>
      <c r="J35" s="259"/>
      <c r="K35" s="259"/>
      <c r="L35" s="259"/>
      <c r="M35" s="319"/>
      <c r="N35" s="319"/>
      <c r="O35" s="319"/>
      <c r="P35" s="247">
        <f t="shared" si="8"/>
        <v>0</v>
      </c>
    </row>
    <row r="36" spans="1:16" ht="30" customHeight="1">
      <c r="A36" s="103" t="s">
        <v>146</v>
      </c>
      <c r="B36" s="103"/>
      <c r="C36" s="104" t="s">
        <v>147</v>
      </c>
      <c r="D36" s="253">
        <f>SUM(D37:D76)</f>
        <v>-50000</v>
      </c>
      <c r="E36" s="253">
        <f>SUM(E37:E76)</f>
        <v>-50000</v>
      </c>
      <c r="F36" s="253">
        <f>SUM(F37:F76)</f>
        <v>0</v>
      </c>
      <c r="G36" s="253">
        <f>SUM(G37:G76)</f>
        <v>0</v>
      </c>
      <c r="H36" s="253">
        <f>SUM(H37:H76)</f>
        <v>0</v>
      </c>
      <c r="I36" s="253">
        <f>SUM(J36,M36)</f>
        <v>0</v>
      </c>
      <c r="J36" s="253">
        <f aca="true" t="shared" si="9" ref="J36:P36">SUM(J37:J76)</f>
        <v>0</v>
      </c>
      <c r="K36" s="253">
        <f t="shared" si="9"/>
        <v>0</v>
      </c>
      <c r="L36" s="253">
        <f t="shared" si="9"/>
        <v>0</v>
      </c>
      <c r="M36" s="253">
        <f t="shared" si="9"/>
        <v>0</v>
      </c>
      <c r="N36" s="253">
        <f t="shared" si="9"/>
        <v>0</v>
      </c>
      <c r="O36" s="253">
        <f t="shared" si="9"/>
        <v>0</v>
      </c>
      <c r="P36" s="253">
        <f t="shared" si="9"/>
        <v>-50000</v>
      </c>
    </row>
    <row r="37" spans="1:16" s="69" customFormat="1" ht="149.25" customHeight="1" hidden="1">
      <c r="A37" s="105">
        <v>90201</v>
      </c>
      <c r="B37" s="101">
        <v>1030</v>
      </c>
      <c r="C37" s="2" t="s">
        <v>135</v>
      </c>
      <c r="D37" s="246">
        <f aca="true" t="shared" si="10" ref="D37:D76">SUM(E37,H37)</f>
        <v>0</v>
      </c>
      <c r="E37" s="256"/>
      <c r="F37" s="257"/>
      <c r="G37" s="257"/>
      <c r="H37" s="257"/>
      <c r="I37" s="256">
        <f>SUM(J37,M37)</f>
        <v>0</v>
      </c>
      <c r="J37" s="257"/>
      <c r="K37" s="257"/>
      <c r="L37" s="257"/>
      <c r="M37" s="257"/>
      <c r="N37" s="257"/>
      <c r="O37" s="257"/>
      <c r="P37" s="261">
        <f>SUM(I37,D37)</f>
        <v>0</v>
      </c>
    </row>
    <row r="38" spans="1:16" s="69" customFormat="1" ht="117" customHeight="1">
      <c r="A38" s="105">
        <v>90202</v>
      </c>
      <c r="B38" s="106">
        <v>1030</v>
      </c>
      <c r="C38" s="107" t="s">
        <v>131</v>
      </c>
      <c r="D38" s="246">
        <f t="shared" si="10"/>
        <v>-1533.56</v>
      </c>
      <c r="E38" s="256">
        <v>-1533.56</v>
      </c>
      <c r="F38" s="257"/>
      <c r="G38" s="257"/>
      <c r="H38" s="257"/>
      <c r="I38" s="256">
        <f>SUM(J38,M38)</f>
        <v>0</v>
      </c>
      <c r="J38" s="257"/>
      <c r="K38" s="257"/>
      <c r="L38" s="257"/>
      <c r="M38" s="257"/>
      <c r="N38" s="257"/>
      <c r="O38" s="257"/>
      <c r="P38" s="261">
        <f>SUM(I38,D38)</f>
        <v>-1533.56</v>
      </c>
    </row>
    <row r="39" spans="1:16" s="69" customFormat="1" ht="141.75" customHeight="1" hidden="1">
      <c r="A39" s="105">
        <v>90203</v>
      </c>
      <c r="B39" s="106">
        <v>1030</v>
      </c>
      <c r="C39" s="10" t="s">
        <v>240</v>
      </c>
      <c r="D39" s="246"/>
      <c r="E39" s="258"/>
      <c r="F39" s="259"/>
      <c r="G39" s="259"/>
      <c r="H39" s="259"/>
      <c r="I39" s="247">
        <f>SUM(J39,M39)</f>
        <v>0</v>
      </c>
      <c r="J39" s="264"/>
      <c r="K39" s="320"/>
      <c r="L39" s="320"/>
      <c r="M39" s="320"/>
      <c r="N39" s="320"/>
      <c r="O39" s="320"/>
      <c r="P39" s="247">
        <f>SUM(D39,I39)</f>
        <v>0</v>
      </c>
    </row>
    <row r="40" spans="1:16" s="69" customFormat="1" ht="263.25" customHeight="1" hidden="1">
      <c r="A40" s="481">
        <v>90204</v>
      </c>
      <c r="B40" s="483">
        <v>1030</v>
      </c>
      <c r="C40" s="108" t="s">
        <v>50</v>
      </c>
      <c r="D40" s="485">
        <f t="shared" si="10"/>
        <v>0</v>
      </c>
      <c r="E40" s="485"/>
      <c r="F40" s="464"/>
      <c r="G40" s="464"/>
      <c r="H40" s="464"/>
      <c r="I40" s="488">
        <f>SUM(J40,M40)</f>
        <v>0</v>
      </c>
      <c r="J40" s="464"/>
      <c r="K40" s="464"/>
      <c r="L40" s="464"/>
      <c r="M40" s="464"/>
      <c r="N40" s="464"/>
      <c r="O40" s="464"/>
      <c r="P40" s="490">
        <f>SUM(I40,D40)</f>
        <v>0</v>
      </c>
    </row>
    <row r="41" spans="1:16" s="69" customFormat="1" ht="183" customHeight="1" hidden="1">
      <c r="A41" s="482"/>
      <c r="B41" s="484"/>
      <c r="C41" s="109" t="s">
        <v>51</v>
      </c>
      <c r="D41" s="486">
        <f t="shared" si="10"/>
        <v>0</v>
      </c>
      <c r="E41" s="486"/>
      <c r="F41" s="465"/>
      <c r="G41" s="465"/>
      <c r="H41" s="465"/>
      <c r="I41" s="489"/>
      <c r="J41" s="465"/>
      <c r="K41" s="465"/>
      <c r="L41" s="465"/>
      <c r="M41" s="465"/>
      <c r="N41" s="465"/>
      <c r="O41" s="465"/>
      <c r="P41" s="491"/>
    </row>
    <row r="42" spans="1:16" s="69" customFormat="1" ht="45.75" customHeight="1" hidden="1">
      <c r="A42" s="105">
        <v>90206</v>
      </c>
      <c r="B42" s="106"/>
      <c r="C42" s="96" t="s">
        <v>241</v>
      </c>
      <c r="D42" s="246">
        <f t="shared" si="10"/>
        <v>0</v>
      </c>
      <c r="E42" s="256"/>
      <c r="F42" s="257"/>
      <c r="G42" s="257"/>
      <c r="H42" s="257"/>
      <c r="I42" s="256">
        <f>SUM(J42,M42)</f>
        <v>0</v>
      </c>
      <c r="J42" s="257"/>
      <c r="K42" s="257"/>
      <c r="L42" s="257"/>
      <c r="M42" s="257"/>
      <c r="N42" s="257"/>
      <c r="O42" s="257"/>
      <c r="P42" s="261">
        <f>SUM(I42,D42)</f>
        <v>0</v>
      </c>
    </row>
    <row r="43" spans="1:16" s="69" customFormat="1" ht="69" customHeight="1" hidden="1">
      <c r="A43" s="105">
        <v>90207</v>
      </c>
      <c r="B43" s="106">
        <v>1070</v>
      </c>
      <c r="C43" s="96" t="s">
        <v>136</v>
      </c>
      <c r="D43" s="246">
        <f t="shared" si="10"/>
        <v>0</v>
      </c>
      <c r="E43" s="256"/>
      <c r="F43" s="257"/>
      <c r="G43" s="257"/>
      <c r="H43" s="257"/>
      <c r="I43" s="256">
        <f>SUM(J43,M43)</f>
        <v>0</v>
      </c>
      <c r="J43" s="257"/>
      <c r="K43" s="257"/>
      <c r="L43" s="257"/>
      <c r="M43" s="257"/>
      <c r="N43" s="257"/>
      <c r="O43" s="257"/>
      <c r="P43" s="261">
        <f>SUM(I43,D43)</f>
        <v>0</v>
      </c>
    </row>
    <row r="44" spans="1:16" s="69" customFormat="1" ht="52.5" customHeight="1" hidden="1">
      <c r="A44" s="105">
        <v>90208</v>
      </c>
      <c r="B44" s="106">
        <v>1070</v>
      </c>
      <c r="C44" s="96" t="s">
        <v>242</v>
      </c>
      <c r="D44" s="246">
        <f t="shared" si="10"/>
        <v>0</v>
      </c>
      <c r="E44" s="256"/>
      <c r="F44" s="257"/>
      <c r="G44" s="257"/>
      <c r="H44" s="257"/>
      <c r="I44" s="256">
        <f>SUM(J44,M44)</f>
        <v>0</v>
      </c>
      <c r="J44" s="257"/>
      <c r="K44" s="257"/>
      <c r="L44" s="257"/>
      <c r="M44" s="257"/>
      <c r="N44" s="257"/>
      <c r="O44" s="257"/>
      <c r="P44" s="261">
        <f>SUM(I44,D44)</f>
        <v>0</v>
      </c>
    </row>
    <row r="45" spans="1:16" s="69" customFormat="1" ht="52.5" customHeight="1" hidden="1">
      <c r="A45" s="105">
        <v>90209</v>
      </c>
      <c r="B45" s="106">
        <v>1070</v>
      </c>
      <c r="C45" s="96" t="s">
        <v>148</v>
      </c>
      <c r="D45" s="246">
        <f t="shared" si="10"/>
        <v>0</v>
      </c>
      <c r="E45" s="258"/>
      <c r="F45" s="259"/>
      <c r="G45" s="259"/>
      <c r="H45" s="259"/>
      <c r="I45" s="247">
        <f>SUM(J45,M45)</f>
        <v>0</v>
      </c>
      <c r="J45" s="264"/>
      <c r="K45" s="320"/>
      <c r="L45" s="320"/>
      <c r="M45" s="320"/>
      <c r="N45" s="320"/>
      <c r="O45" s="320"/>
      <c r="P45" s="247">
        <f>SUM(D45,I45)</f>
        <v>0</v>
      </c>
    </row>
    <row r="46" spans="1:16" s="69" customFormat="1" ht="17.25" customHeight="1" hidden="1">
      <c r="A46" s="110">
        <v>90210</v>
      </c>
      <c r="B46" s="111"/>
      <c r="C46" s="97" t="s">
        <v>151</v>
      </c>
      <c r="D46" s="246">
        <f t="shared" si="10"/>
        <v>0</v>
      </c>
      <c r="E46" s="258"/>
      <c r="F46" s="259"/>
      <c r="G46" s="259"/>
      <c r="H46" s="259"/>
      <c r="I46" s="255"/>
      <c r="J46" s="264"/>
      <c r="K46" s="320"/>
      <c r="L46" s="320"/>
      <c r="M46" s="320"/>
      <c r="N46" s="320"/>
      <c r="O46" s="320"/>
      <c r="P46" s="247">
        <f>SUM(D46,I46)</f>
        <v>0</v>
      </c>
    </row>
    <row r="47" spans="1:16" s="69" customFormat="1" ht="27.75" customHeight="1" hidden="1">
      <c r="A47" s="110">
        <v>90212</v>
      </c>
      <c r="B47" s="111">
        <v>1070</v>
      </c>
      <c r="C47" s="96" t="s">
        <v>243</v>
      </c>
      <c r="D47" s="246">
        <f t="shared" si="10"/>
        <v>0</v>
      </c>
      <c r="E47" s="258"/>
      <c r="F47" s="259"/>
      <c r="G47" s="259"/>
      <c r="H47" s="259"/>
      <c r="I47" s="256">
        <f>SUM(J47,M47)</f>
        <v>0</v>
      </c>
      <c r="J47" s="264"/>
      <c r="K47" s="320"/>
      <c r="L47" s="320"/>
      <c r="M47" s="320"/>
      <c r="N47" s="320"/>
      <c r="O47" s="320"/>
      <c r="P47" s="247">
        <f>SUM(D47,I47)</f>
        <v>0</v>
      </c>
    </row>
    <row r="48" spans="1:16" s="69" customFormat="1" ht="17.25" customHeight="1" hidden="1">
      <c r="A48" s="110">
        <v>90214</v>
      </c>
      <c r="B48" s="111">
        <v>1070</v>
      </c>
      <c r="C48" s="96" t="s">
        <v>244</v>
      </c>
      <c r="D48" s="246">
        <f t="shared" si="10"/>
        <v>0</v>
      </c>
      <c r="E48" s="258"/>
      <c r="F48" s="259"/>
      <c r="G48" s="259"/>
      <c r="H48" s="259"/>
      <c r="I48" s="256">
        <f>SUM(J48,M48)</f>
        <v>0</v>
      </c>
      <c r="J48" s="264"/>
      <c r="K48" s="320"/>
      <c r="L48" s="320"/>
      <c r="M48" s="320"/>
      <c r="N48" s="320"/>
      <c r="O48" s="320"/>
      <c r="P48" s="247">
        <f>SUM(D48,I48)</f>
        <v>0</v>
      </c>
    </row>
    <row r="49" spans="1:16" s="69" customFormat="1" ht="83.25" customHeight="1" hidden="1">
      <c r="A49" s="105">
        <v>90215</v>
      </c>
      <c r="B49" s="106">
        <v>1070</v>
      </c>
      <c r="C49" s="95" t="s">
        <v>133</v>
      </c>
      <c r="D49" s="246">
        <f t="shared" si="10"/>
        <v>0</v>
      </c>
      <c r="E49" s="256"/>
      <c r="F49" s="257"/>
      <c r="G49" s="257"/>
      <c r="H49" s="257"/>
      <c r="I49" s="256">
        <f>SUM(J49,M49)</f>
        <v>0</v>
      </c>
      <c r="J49" s="257"/>
      <c r="K49" s="257"/>
      <c r="L49" s="257"/>
      <c r="M49" s="257"/>
      <c r="N49" s="257"/>
      <c r="O49" s="257"/>
      <c r="P49" s="261">
        <f>SUM(I49,D49)</f>
        <v>0</v>
      </c>
    </row>
    <row r="50" spans="1:16" s="69" customFormat="1" ht="17.25" customHeight="1" hidden="1">
      <c r="A50" s="105">
        <v>90302</v>
      </c>
      <c r="B50" s="112" t="s">
        <v>89</v>
      </c>
      <c r="C50" s="2" t="s">
        <v>134</v>
      </c>
      <c r="D50" s="246">
        <f t="shared" si="10"/>
        <v>0</v>
      </c>
      <c r="E50" s="256"/>
      <c r="F50" s="257"/>
      <c r="G50" s="257"/>
      <c r="H50" s="257"/>
      <c r="I50" s="256">
        <f aca="true" t="shared" si="11" ref="I50:I55">SUM(J50,M50)</f>
        <v>0</v>
      </c>
      <c r="J50" s="257"/>
      <c r="K50" s="257"/>
      <c r="L50" s="257"/>
      <c r="M50" s="257"/>
      <c r="N50" s="257"/>
      <c r="O50" s="257"/>
      <c r="P50" s="261">
        <f aca="true" t="shared" si="12" ref="P50:P76">SUM(I50,D50)</f>
        <v>0</v>
      </c>
    </row>
    <row r="51" spans="1:16" s="69" customFormat="1" ht="17.25" customHeight="1" hidden="1">
      <c r="A51" s="105">
        <v>90303</v>
      </c>
      <c r="B51" s="112" t="s">
        <v>89</v>
      </c>
      <c r="C51" s="2" t="s">
        <v>106</v>
      </c>
      <c r="D51" s="246">
        <f t="shared" si="10"/>
        <v>0</v>
      </c>
      <c r="E51" s="256"/>
      <c r="F51" s="257"/>
      <c r="G51" s="257"/>
      <c r="H51" s="257"/>
      <c r="I51" s="256">
        <f t="shared" si="11"/>
        <v>0</v>
      </c>
      <c r="J51" s="257"/>
      <c r="K51" s="257"/>
      <c r="L51" s="257"/>
      <c r="M51" s="257"/>
      <c r="N51" s="257"/>
      <c r="O51" s="257"/>
      <c r="P51" s="261">
        <f t="shared" si="12"/>
        <v>0</v>
      </c>
    </row>
    <row r="52" spans="1:16" s="69" customFormat="1" ht="17.25" customHeight="1" hidden="1">
      <c r="A52" s="105">
        <v>90304</v>
      </c>
      <c r="B52" s="112" t="s">
        <v>89</v>
      </c>
      <c r="C52" s="2" t="s">
        <v>247</v>
      </c>
      <c r="D52" s="246">
        <f t="shared" si="10"/>
        <v>0</v>
      </c>
      <c r="E52" s="246"/>
      <c r="F52" s="257"/>
      <c r="G52" s="257"/>
      <c r="H52" s="257"/>
      <c r="I52" s="256">
        <f t="shared" si="11"/>
        <v>0</v>
      </c>
      <c r="J52" s="257"/>
      <c r="K52" s="257"/>
      <c r="L52" s="257"/>
      <c r="M52" s="257"/>
      <c r="N52" s="257"/>
      <c r="O52" s="257"/>
      <c r="P52" s="261">
        <f t="shared" si="12"/>
        <v>0</v>
      </c>
    </row>
    <row r="53" spans="1:16" s="69" customFormat="1" ht="21" customHeight="1" hidden="1">
      <c r="A53" s="105">
        <v>90305</v>
      </c>
      <c r="B53" s="112" t="s">
        <v>89</v>
      </c>
      <c r="C53" s="2" t="s">
        <v>248</v>
      </c>
      <c r="D53" s="246">
        <f t="shared" si="10"/>
        <v>0</v>
      </c>
      <c r="E53" s="256"/>
      <c r="F53" s="257"/>
      <c r="G53" s="257"/>
      <c r="H53" s="257"/>
      <c r="I53" s="256">
        <f t="shared" si="11"/>
        <v>0</v>
      </c>
      <c r="J53" s="257"/>
      <c r="K53" s="257"/>
      <c r="L53" s="257"/>
      <c r="M53" s="257"/>
      <c r="N53" s="257"/>
      <c r="O53" s="257"/>
      <c r="P53" s="261">
        <f t="shared" si="12"/>
        <v>0</v>
      </c>
    </row>
    <row r="54" spans="1:16" s="69" customFormat="1" ht="17.25" customHeight="1" hidden="1">
      <c r="A54" s="105">
        <v>90306</v>
      </c>
      <c r="B54" s="112" t="s">
        <v>89</v>
      </c>
      <c r="C54" s="2" t="s">
        <v>249</v>
      </c>
      <c r="D54" s="246">
        <f t="shared" si="10"/>
        <v>0</v>
      </c>
      <c r="E54" s="256"/>
      <c r="F54" s="257"/>
      <c r="G54" s="257"/>
      <c r="H54" s="257"/>
      <c r="I54" s="256">
        <f t="shared" si="11"/>
        <v>0</v>
      </c>
      <c r="J54" s="257"/>
      <c r="K54" s="257"/>
      <c r="L54" s="257"/>
      <c r="M54" s="257"/>
      <c r="N54" s="257"/>
      <c r="O54" s="257"/>
      <c r="P54" s="261">
        <f t="shared" si="12"/>
        <v>0</v>
      </c>
    </row>
    <row r="55" spans="1:16" s="69" customFormat="1" ht="17.25" customHeight="1" hidden="1">
      <c r="A55" s="105">
        <v>90307</v>
      </c>
      <c r="B55" s="112">
        <v>1040</v>
      </c>
      <c r="C55" s="2" t="s">
        <v>250</v>
      </c>
      <c r="D55" s="246">
        <f t="shared" si="10"/>
        <v>0</v>
      </c>
      <c r="E55" s="256"/>
      <c r="F55" s="257"/>
      <c r="G55" s="257"/>
      <c r="H55" s="257"/>
      <c r="I55" s="256">
        <f t="shared" si="11"/>
        <v>0</v>
      </c>
      <c r="J55" s="257"/>
      <c r="K55" s="257"/>
      <c r="L55" s="257"/>
      <c r="M55" s="257"/>
      <c r="N55" s="257"/>
      <c r="O55" s="257"/>
      <c r="P55" s="261">
        <f t="shared" si="12"/>
        <v>0</v>
      </c>
    </row>
    <row r="56" spans="1:16" s="69" customFormat="1" ht="17.25" customHeight="1" hidden="1">
      <c r="A56" s="105">
        <v>90308</v>
      </c>
      <c r="B56" s="112">
        <v>1040</v>
      </c>
      <c r="C56" s="113" t="s">
        <v>251</v>
      </c>
      <c r="D56" s="246">
        <f t="shared" si="10"/>
        <v>0</v>
      </c>
      <c r="E56" s="256"/>
      <c r="F56" s="257"/>
      <c r="G56" s="257"/>
      <c r="H56" s="257"/>
      <c r="I56" s="256">
        <f>SUM(J56,M56)</f>
        <v>0</v>
      </c>
      <c r="J56" s="257"/>
      <c r="K56" s="257"/>
      <c r="L56" s="257"/>
      <c r="M56" s="257"/>
      <c r="N56" s="257"/>
      <c r="O56" s="257"/>
      <c r="P56" s="261">
        <f t="shared" si="12"/>
        <v>0</v>
      </c>
    </row>
    <row r="57" spans="1:16" s="69" customFormat="1" ht="29.25" customHeight="1" hidden="1">
      <c r="A57" s="105">
        <v>90401</v>
      </c>
      <c r="B57" s="112" t="s">
        <v>89</v>
      </c>
      <c r="C57" s="2" t="s">
        <v>252</v>
      </c>
      <c r="D57" s="246">
        <f t="shared" si="10"/>
        <v>0</v>
      </c>
      <c r="E57" s="246"/>
      <c r="F57" s="257"/>
      <c r="G57" s="257"/>
      <c r="H57" s="257"/>
      <c r="I57" s="256">
        <f>SUM(J57,M57)</f>
        <v>0</v>
      </c>
      <c r="J57" s="257"/>
      <c r="K57" s="257"/>
      <c r="L57" s="257"/>
      <c r="M57" s="257"/>
      <c r="N57" s="257"/>
      <c r="O57" s="257"/>
      <c r="P57" s="261">
        <f t="shared" si="12"/>
        <v>0</v>
      </c>
    </row>
    <row r="58" spans="1:16" s="69" customFormat="1" ht="36.75" customHeight="1" hidden="1">
      <c r="A58" s="105">
        <v>90405</v>
      </c>
      <c r="B58" s="106">
        <v>1060</v>
      </c>
      <c r="C58" s="2" t="s">
        <v>253</v>
      </c>
      <c r="D58" s="246">
        <f t="shared" si="10"/>
        <v>0</v>
      </c>
      <c r="E58" s="256"/>
      <c r="F58" s="257"/>
      <c r="G58" s="257"/>
      <c r="H58" s="257"/>
      <c r="I58" s="256">
        <f>SUM(J58,M58)</f>
        <v>0</v>
      </c>
      <c r="J58" s="257"/>
      <c r="K58" s="257"/>
      <c r="L58" s="257"/>
      <c r="M58" s="257"/>
      <c r="N58" s="257"/>
      <c r="O58" s="257"/>
      <c r="P58" s="261">
        <f t="shared" si="12"/>
        <v>0</v>
      </c>
    </row>
    <row r="59" spans="1:16" s="69" customFormat="1" ht="38.25" customHeight="1">
      <c r="A59" s="148">
        <v>90406</v>
      </c>
      <c r="B59" s="112" t="s">
        <v>92</v>
      </c>
      <c r="C59" s="2" t="s">
        <v>375</v>
      </c>
      <c r="D59" s="246">
        <f t="shared" si="10"/>
        <v>1533.56</v>
      </c>
      <c r="E59" s="256">
        <v>1533.56</v>
      </c>
      <c r="F59" s="257"/>
      <c r="G59" s="257"/>
      <c r="H59" s="257"/>
      <c r="I59" s="256">
        <f>SUM(J59,M59)</f>
        <v>0</v>
      </c>
      <c r="J59" s="257"/>
      <c r="K59" s="257"/>
      <c r="L59" s="257"/>
      <c r="M59" s="257"/>
      <c r="N59" s="257"/>
      <c r="O59" s="257"/>
      <c r="P59" s="261">
        <f>SUM(I59,D59)</f>
        <v>1533.56</v>
      </c>
    </row>
    <row r="60" spans="1:16" s="69" customFormat="1" ht="39.75" customHeight="1" hidden="1">
      <c r="A60" s="105">
        <v>90407</v>
      </c>
      <c r="B60" s="106">
        <v>1060</v>
      </c>
      <c r="C60" s="2" t="s">
        <v>73</v>
      </c>
      <c r="D60" s="246">
        <f t="shared" si="10"/>
        <v>0</v>
      </c>
      <c r="E60" s="256"/>
      <c r="F60" s="257"/>
      <c r="G60" s="257"/>
      <c r="H60" s="257"/>
      <c r="I60" s="256">
        <f>SUM(J60,M60)</f>
        <v>0</v>
      </c>
      <c r="J60" s="257"/>
      <c r="K60" s="257"/>
      <c r="L60" s="257"/>
      <c r="M60" s="257"/>
      <c r="N60" s="257"/>
      <c r="O60" s="257"/>
      <c r="P60" s="261">
        <f>SUM(I60,D60)</f>
        <v>0</v>
      </c>
    </row>
    <row r="61" spans="1:16" s="69" customFormat="1" ht="29.25" customHeight="1">
      <c r="A61" s="114" t="s">
        <v>254</v>
      </c>
      <c r="B61" s="115">
        <v>1090</v>
      </c>
      <c r="C61" s="102" t="s">
        <v>152</v>
      </c>
      <c r="D61" s="246">
        <f t="shared" si="10"/>
        <v>-50000</v>
      </c>
      <c r="E61" s="256">
        <v>-50000</v>
      </c>
      <c r="F61" s="257"/>
      <c r="G61" s="257"/>
      <c r="H61" s="257"/>
      <c r="I61" s="256">
        <f aca="true" t="shared" si="13" ref="I61:I75">SUM(J61,M61)</f>
        <v>0</v>
      </c>
      <c r="J61" s="257"/>
      <c r="K61" s="257"/>
      <c r="L61" s="257"/>
      <c r="M61" s="257"/>
      <c r="N61" s="257"/>
      <c r="O61" s="257"/>
      <c r="P61" s="261">
        <f t="shared" si="12"/>
        <v>-50000</v>
      </c>
    </row>
    <row r="62" spans="1:16" s="69" customFormat="1" ht="26.25" customHeight="1" hidden="1">
      <c r="A62" s="101" t="s">
        <v>71</v>
      </c>
      <c r="B62" s="116" t="s">
        <v>99</v>
      </c>
      <c r="C62" s="117" t="s">
        <v>72</v>
      </c>
      <c r="D62" s="246">
        <f t="shared" si="10"/>
        <v>0</v>
      </c>
      <c r="E62" s="256"/>
      <c r="F62" s="257"/>
      <c r="G62" s="257"/>
      <c r="H62" s="257"/>
      <c r="I62" s="256"/>
      <c r="J62" s="257"/>
      <c r="K62" s="257"/>
      <c r="L62" s="257"/>
      <c r="M62" s="257"/>
      <c r="N62" s="257"/>
      <c r="O62" s="257"/>
      <c r="P62" s="261">
        <f t="shared" si="12"/>
        <v>0</v>
      </c>
    </row>
    <row r="63" spans="1:16" s="69" customFormat="1" ht="54.75" customHeight="1" hidden="1">
      <c r="A63" s="112" t="s">
        <v>255</v>
      </c>
      <c r="B63" s="116">
        <v>1060</v>
      </c>
      <c r="C63" s="118" t="s">
        <v>256</v>
      </c>
      <c r="D63" s="246">
        <f t="shared" si="10"/>
        <v>0</v>
      </c>
      <c r="E63" s="255"/>
      <c r="F63" s="257"/>
      <c r="G63" s="257"/>
      <c r="H63" s="257"/>
      <c r="I63" s="256">
        <f>SUM(J63,M63)</f>
        <v>0</v>
      </c>
      <c r="J63" s="257"/>
      <c r="K63" s="257"/>
      <c r="L63" s="257"/>
      <c r="M63" s="257"/>
      <c r="N63" s="257"/>
      <c r="O63" s="257"/>
      <c r="P63" s="261">
        <f t="shared" si="12"/>
        <v>0</v>
      </c>
    </row>
    <row r="64" spans="1:16" s="69" customFormat="1" ht="17.25" customHeight="1" hidden="1">
      <c r="A64" s="114" t="s">
        <v>257</v>
      </c>
      <c r="B64" s="115">
        <v>1040</v>
      </c>
      <c r="C64" s="102" t="s">
        <v>258</v>
      </c>
      <c r="D64" s="246">
        <f t="shared" si="10"/>
        <v>0</v>
      </c>
      <c r="E64" s="256"/>
      <c r="F64" s="257"/>
      <c r="G64" s="257"/>
      <c r="H64" s="257"/>
      <c r="I64" s="256">
        <f t="shared" si="13"/>
        <v>0</v>
      </c>
      <c r="J64" s="257"/>
      <c r="K64" s="257"/>
      <c r="L64" s="257"/>
      <c r="M64" s="257"/>
      <c r="N64" s="257"/>
      <c r="O64" s="257"/>
      <c r="P64" s="261">
        <f t="shared" si="12"/>
        <v>0</v>
      </c>
    </row>
    <row r="65" spans="1:16" s="69" customFormat="1" ht="24.75" customHeight="1" hidden="1">
      <c r="A65" s="114" t="s">
        <v>259</v>
      </c>
      <c r="B65" s="115">
        <v>1040</v>
      </c>
      <c r="C65" s="102" t="s">
        <v>260</v>
      </c>
      <c r="D65" s="246">
        <f t="shared" si="10"/>
        <v>0</v>
      </c>
      <c r="E65" s="256"/>
      <c r="F65" s="259"/>
      <c r="G65" s="255"/>
      <c r="H65" s="255"/>
      <c r="I65" s="256">
        <f t="shared" si="13"/>
        <v>0</v>
      </c>
      <c r="J65" s="256"/>
      <c r="K65" s="256"/>
      <c r="L65" s="256"/>
      <c r="M65" s="256"/>
      <c r="N65" s="260"/>
      <c r="O65" s="260"/>
      <c r="P65" s="261">
        <f t="shared" si="12"/>
        <v>0</v>
      </c>
    </row>
    <row r="66" spans="1:16" s="69" customFormat="1" ht="27" customHeight="1" hidden="1">
      <c r="A66" s="114" t="s">
        <v>261</v>
      </c>
      <c r="B66" s="115">
        <v>1040</v>
      </c>
      <c r="C66" s="102" t="s">
        <v>262</v>
      </c>
      <c r="D66" s="246">
        <f t="shared" si="10"/>
        <v>0</v>
      </c>
      <c r="E66" s="256"/>
      <c r="F66" s="255"/>
      <c r="G66" s="255"/>
      <c r="H66" s="255"/>
      <c r="I66" s="256">
        <f t="shared" si="13"/>
        <v>0</v>
      </c>
      <c r="J66" s="260"/>
      <c r="K66" s="260"/>
      <c r="L66" s="260"/>
      <c r="M66" s="260"/>
      <c r="N66" s="260"/>
      <c r="O66" s="260"/>
      <c r="P66" s="261">
        <f t="shared" si="12"/>
        <v>0</v>
      </c>
    </row>
    <row r="67" spans="1:16" s="69" customFormat="1" ht="25.5" customHeight="1" hidden="1">
      <c r="A67" s="114" t="s">
        <v>263</v>
      </c>
      <c r="B67" s="115">
        <v>1040</v>
      </c>
      <c r="C67" s="102" t="s">
        <v>153</v>
      </c>
      <c r="D67" s="246">
        <f t="shared" si="10"/>
        <v>0</v>
      </c>
      <c r="E67" s="256"/>
      <c r="F67" s="259"/>
      <c r="G67" s="259"/>
      <c r="H67" s="259"/>
      <c r="I67" s="256">
        <f t="shared" si="13"/>
        <v>0</v>
      </c>
      <c r="J67" s="260"/>
      <c r="K67" s="260"/>
      <c r="L67" s="260"/>
      <c r="M67" s="260"/>
      <c r="N67" s="260"/>
      <c r="O67" s="260"/>
      <c r="P67" s="261">
        <f t="shared" si="12"/>
        <v>0</v>
      </c>
    </row>
    <row r="68" spans="1:16" s="69" customFormat="1" ht="33" customHeight="1" hidden="1">
      <c r="A68" s="101" t="s">
        <v>264</v>
      </c>
      <c r="B68" s="115">
        <v>1040</v>
      </c>
      <c r="C68" s="102" t="s">
        <v>154</v>
      </c>
      <c r="D68" s="246">
        <f t="shared" si="10"/>
        <v>0</v>
      </c>
      <c r="E68" s="258"/>
      <c r="F68" s="259"/>
      <c r="G68" s="259"/>
      <c r="H68" s="259"/>
      <c r="I68" s="256">
        <f>SUM(J68,M68)</f>
        <v>0</v>
      </c>
      <c r="J68" s="260"/>
      <c r="K68" s="260"/>
      <c r="L68" s="260"/>
      <c r="M68" s="260"/>
      <c r="N68" s="260"/>
      <c r="O68" s="260"/>
      <c r="P68" s="261">
        <f t="shared" si="12"/>
        <v>0</v>
      </c>
    </row>
    <row r="69" spans="1:16" s="69" customFormat="1" ht="23.25" customHeight="1" hidden="1">
      <c r="A69" s="114" t="s">
        <v>265</v>
      </c>
      <c r="B69" s="115">
        <v>1040</v>
      </c>
      <c r="C69" s="102" t="s">
        <v>266</v>
      </c>
      <c r="D69" s="246">
        <f t="shared" si="10"/>
        <v>0</v>
      </c>
      <c r="E69" s="256"/>
      <c r="F69" s="259"/>
      <c r="G69" s="259"/>
      <c r="H69" s="259"/>
      <c r="I69" s="246">
        <f t="shared" si="13"/>
        <v>0</v>
      </c>
      <c r="J69" s="260"/>
      <c r="K69" s="260"/>
      <c r="L69" s="260"/>
      <c r="M69" s="260"/>
      <c r="N69" s="260"/>
      <c r="O69" s="260"/>
      <c r="P69" s="261">
        <f t="shared" si="12"/>
        <v>0</v>
      </c>
    </row>
    <row r="70" spans="1:16" s="69" customFormat="1" ht="25.5" customHeight="1" hidden="1">
      <c r="A70" s="114" t="s">
        <v>155</v>
      </c>
      <c r="B70" s="115">
        <v>1040</v>
      </c>
      <c r="C70" s="102" t="s">
        <v>393</v>
      </c>
      <c r="D70" s="246">
        <f t="shared" si="10"/>
        <v>0</v>
      </c>
      <c r="E70" s="246"/>
      <c r="F70" s="260"/>
      <c r="G70" s="260"/>
      <c r="H70" s="260"/>
      <c r="I70" s="261">
        <f t="shared" si="13"/>
        <v>0</v>
      </c>
      <c r="J70" s="260"/>
      <c r="K70" s="260"/>
      <c r="L70" s="260"/>
      <c r="M70" s="260"/>
      <c r="N70" s="260"/>
      <c r="O70" s="260"/>
      <c r="P70" s="261">
        <f>SUM(I70,D70)</f>
        <v>0</v>
      </c>
    </row>
    <row r="71" spans="1:16" s="69" customFormat="1" ht="49.5" customHeight="1" hidden="1">
      <c r="A71" s="114" t="s">
        <v>267</v>
      </c>
      <c r="B71" s="115">
        <v>1040</v>
      </c>
      <c r="C71" s="3" t="s">
        <v>277</v>
      </c>
      <c r="D71" s="246">
        <f t="shared" si="10"/>
        <v>0</v>
      </c>
      <c r="E71" s="256"/>
      <c r="F71" s="259"/>
      <c r="G71" s="259"/>
      <c r="H71" s="259"/>
      <c r="I71" s="256">
        <f t="shared" si="13"/>
        <v>0</v>
      </c>
      <c r="J71" s="260"/>
      <c r="K71" s="260"/>
      <c r="L71" s="260"/>
      <c r="M71" s="260"/>
      <c r="N71" s="260"/>
      <c r="O71" s="260"/>
      <c r="P71" s="261">
        <f t="shared" si="12"/>
        <v>0</v>
      </c>
    </row>
    <row r="72" spans="1:16" s="69" customFormat="1" ht="27" customHeight="1" hidden="1">
      <c r="A72" s="114" t="s">
        <v>278</v>
      </c>
      <c r="B72" s="115">
        <v>1020</v>
      </c>
      <c r="C72" s="102" t="s">
        <v>279</v>
      </c>
      <c r="D72" s="246">
        <f t="shared" si="10"/>
        <v>0</v>
      </c>
      <c r="E72" s="256"/>
      <c r="F72" s="260"/>
      <c r="G72" s="260"/>
      <c r="H72" s="260"/>
      <c r="I72" s="246">
        <f t="shared" si="13"/>
        <v>0</v>
      </c>
      <c r="J72" s="260"/>
      <c r="K72" s="260"/>
      <c r="L72" s="260"/>
      <c r="M72" s="260"/>
      <c r="N72" s="260"/>
      <c r="O72" s="260"/>
      <c r="P72" s="261">
        <f t="shared" si="12"/>
        <v>0</v>
      </c>
    </row>
    <row r="73" spans="1:16" s="69" customFormat="1" ht="52.5" customHeight="1" hidden="1">
      <c r="A73" s="114" t="s">
        <v>280</v>
      </c>
      <c r="B73" s="115">
        <v>1010</v>
      </c>
      <c r="C73" s="102" t="s">
        <v>281</v>
      </c>
      <c r="D73" s="246">
        <f t="shared" si="10"/>
        <v>0</v>
      </c>
      <c r="E73" s="256"/>
      <c r="F73" s="260"/>
      <c r="G73" s="260"/>
      <c r="H73" s="260"/>
      <c r="I73" s="256">
        <f t="shared" si="13"/>
        <v>0</v>
      </c>
      <c r="J73" s="260"/>
      <c r="K73" s="260"/>
      <c r="L73" s="260"/>
      <c r="M73" s="260"/>
      <c r="N73" s="260"/>
      <c r="O73" s="260"/>
      <c r="P73" s="261">
        <f t="shared" si="12"/>
        <v>0</v>
      </c>
    </row>
    <row r="74" spans="1:16" s="69" customFormat="1" ht="27.75" customHeight="1" hidden="1">
      <c r="A74" s="114" t="s">
        <v>282</v>
      </c>
      <c r="B74" s="115">
        <v>1010</v>
      </c>
      <c r="C74" s="102" t="s">
        <v>283</v>
      </c>
      <c r="D74" s="246">
        <f t="shared" si="10"/>
        <v>0</v>
      </c>
      <c r="E74" s="258"/>
      <c r="F74" s="255"/>
      <c r="G74" s="255"/>
      <c r="H74" s="255"/>
      <c r="I74" s="258">
        <f t="shared" si="13"/>
        <v>0</v>
      </c>
      <c r="J74" s="255"/>
      <c r="K74" s="255"/>
      <c r="L74" s="255"/>
      <c r="M74" s="255"/>
      <c r="N74" s="255"/>
      <c r="O74" s="255"/>
      <c r="P74" s="247">
        <f>SUM(D74,I74)</f>
        <v>0</v>
      </c>
    </row>
    <row r="75" spans="1:16" s="69" customFormat="1" ht="14.25" customHeight="1" hidden="1">
      <c r="A75" s="31" t="s">
        <v>156</v>
      </c>
      <c r="B75" s="93"/>
      <c r="C75" s="3" t="s">
        <v>157</v>
      </c>
      <c r="D75" s="246">
        <f t="shared" si="10"/>
        <v>0</v>
      </c>
      <c r="E75" s="258"/>
      <c r="F75" s="255"/>
      <c r="G75" s="255"/>
      <c r="H75" s="255"/>
      <c r="I75" s="258">
        <f t="shared" si="13"/>
        <v>0</v>
      </c>
      <c r="J75" s="255"/>
      <c r="K75" s="255"/>
      <c r="L75" s="255"/>
      <c r="M75" s="255"/>
      <c r="N75" s="255"/>
      <c r="O75" s="255"/>
      <c r="P75" s="247">
        <f>SUM(D75,I75)</f>
        <v>0</v>
      </c>
    </row>
    <row r="76" spans="1:16" s="69" customFormat="1" ht="25.5" customHeight="1" hidden="1">
      <c r="A76" s="105">
        <v>91300</v>
      </c>
      <c r="B76" s="106">
        <v>1010</v>
      </c>
      <c r="C76" s="2" t="s">
        <v>284</v>
      </c>
      <c r="D76" s="246">
        <f t="shared" si="10"/>
        <v>0</v>
      </c>
      <c r="E76" s="256"/>
      <c r="F76" s="257"/>
      <c r="G76" s="257"/>
      <c r="H76" s="257"/>
      <c r="I76" s="256">
        <f>SUM(J76,M76)</f>
        <v>0</v>
      </c>
      <c r="J76" s="257"/>
      <c r="K76" s="257"/>
      <c r="L76" s="257"/>
      <c r="M76" s="257"/>
      <c r="N76" s="257"/>
      <c r="O76" s="257"/>
      <c r="P76" s="261">
        <f t="shared" si="12"/>
        <v>0</v>
      </c>
    </row>
    <row r="77" spans="1:16" ht="26.25" customHeight="1">
      <c r="A77" s="103" t="s">
        <v>158</v>
      </c>
      <c r="B77" s="103"/>
      <c r="C77" s="104" t="s">
        <v>159</v>
      </c>
      <c r="D77" s="245">
        <f>SUM(D83,D81,D80,D78:D79)</f>
        <v>777390</v>
      </c>
      <c r="E77" s="245">
        <f aca="true" t="shared" si="14" ref="E77:P77">SUM(E83,E81,E80,E78:E79)</f>
        <v>777390</v>
      </c>
      <c r="F77" s="245">
        <f t="shared" si="14"/>
        <v>0</v>
      </c>
      <c r="G77" s="245">
        <f t="shared" si="14"/>
        <v>0</v>
      </c>
      <c r="H77" s="245">
        <f t="shared" si="14"/>
        <v>0</v>
      </c>
      <c r="I77" s="245">
        <f t="shared" si="14"/>
        <v>29193</v>
      </c>
      <c r="J77" s="245">
        <f t="shared" si="14"/>
        <v>0</v>
      </c>
      <c r="K77" s="245">
        <f t="shared" si="14"/>
        <v>0</v>
      </c>
      <c r="L77" s="245">
        <f t="shared" si="14"/>
        <v>0</v>
      </c>
      <c r="M77" s="245">
        <f t="shared" si="14"/>
        <v>29193</v>
      </c>
      <c r="N77" s="245">
        <f t="shared" si="14"/>
        <v>29193</v>
      </c>
      <c r="O77" s="245">
        <f t="shared" si="14"/>
        <v>29193</v>
      </c>
      <c r="P77" s="245">
        <f t="shared" si="14"/>
        <v>806583</v>
      </c>
    </row>
    <row r="78" spans="1:16" ht="19.5" customHeight="1" hidden="1">
      <c r="A78" s="114" t="s">
        <v>113</v>
      </c>
      <c r="B78" s="119" t="s">
        <v>90</v>
      </c>
      <c r="C78" s="102" t="s">
        <v>114</v>
      </c>
      <c r="D78" s="246">
        <f aca="true" t="shared" si="15" ref="D78:D84">SUM(E78,H78)</f>
        <v>0</v>
      </c>
      <c r="E78" s="246"/>
      <c r="F78" s="260"/>
      <c r="G78" s="260"/>
      <c r="H78" s="260"/>
      <c r="I78" s="246">
        <f>SUM(J78,M78)</f>
        <v>0</v>
      </c>
      <c r="J78" s="260"/>
      <c r="K78" s="260"/>
      <c r="L78" s="260"/>
      <c r="M78" s="260"/>
      <c r="N78" s="260"/>
      <c r="O78" s="260"/>
      <c r="P78" s="261">
        <f aca="true" t="shared" si="16" ref="P78:P84">SUM(I78,D78)</f>
        <v>0</v>
      </c>
    </row>
    <row r="79" spans="1:16" ht="25.5" customHeight="1" hidden="1">
      <c r="A79" s="114" t="s">
        <v>285</v>
      </c>
      <c r="B79" s="114" t="s">
        <v>90</v>
      </c>
      <c r="C79" s="102" t="s">
        <v>286</v>
      </c>
      <c r="D79" s="246">
        <f t="shared" si="15"/>
        <v>0</v>
      </c>
      <c r="E79" s="265"/>
      <c r="F79" s="260"/>
      <c r="G79" s="260"/>
      <c r="H79" s="260"/>
      <c r="I79" s="246">
        <f>SUM(J79,M79)</f>
        <v>0</v>
      </c>
      <c r="J79" s="260"/>
      <c r="K79" s="260"/>
      <c r="L79" s="260"/>
      <c r="M79" s="260"/>
      <c r="N79" s="260"/>
      <c r="O79" s="260"/>
      <c r="P79" s="261">
        <f t="shared" si="16"/>
        <v>0</v>
      </c>
    </row>
    <row r="80" spans="1:16" ht="28.5" customHeight="1" hidden="1">
      <c r="A80" s="114" t="s">
        <v>44</v>
      </c>
      <c r="B80" s="114" t="s">
        <v>90</v>
      </c>
      <c r="C80" s="102" t="s">
        <v>45</v>
      </c>
      <c r="D80" s="246">
        <f t="shared" si="15"/>
        <v>0</v>
      </c>
      <c r="E80" s="265"/>
      <c r="F80" s="260"/>
      <c r="G80" s="260"/>
      <c r="H80" s="260"/>
      <c r="I80" s="246">
        <f>SUM(J80,M80)</f>
        <v>0</v>
      </c>
      <c r="J80" s="260"/>
      <c r="K80" s="260"/>
      <c r="L80" s="260"/>
      <c r="M80" s="260"/>
      <c r="N80" s="260"/>
      <c r="O80" s="260"/>
      <c r="P80" s="261">
        <f t="shared" si="16"/>
        <v>0</v>
      </c>
    </row>
    <row r="81" spans="1:16" ht="25.5" customHeight="1">
      <c r="A81" s="114" t="s">
        <v>287</v>
      </c>
      <c r="B81" s="114" t="s">
        <v>91</v>
      </c>
      <c r="C81" s="102" t="s">
        <v>198</v>
      </c>
      <c r="D81" s="246">
        <f t="shared" si="15"/>
        <v>777390</v>
      </c>
      <c r="E81" s="256">
        <v>777390</v>
      </c>
      <c r="F81" s="316"/>
      <c r="G81" s="316"/>
      <c r="H81" s="316"/>
      <c r="I81" s="256">
        <f>SUM(M81,J81)</f>
        <v>29193</v>
      </c>
      <c r="J81" s="316"/>
      <c r="K81" s="316"/>
      <c r="L81" s="316"/>
      <c r="M81" s="316">
        <v>29193</v>
      </c>
      <c r="N81" s="316">
        <v>29193</v>
      </c>
      <c r="O81" s="316">
        <v>29193</v>
      </c>
      <c r="P81" s="261">
        <f t="shared" si="16"/>
        <v>806583</v>
      </c>
    </row>
    <row r="82" spans="1:18" s="7" customFormat="1" ht="18.75" customHeight="1">
      <c r="A82" s="101"/>
      <c r="B82" s="101"/>
      <c r="C82" s="141" t="s">
        <v>52</v>
      </c>
      <c r="D82" s="246">
        <v>50000</v>
      </c>
      <c r="E82" s="258">
        <v>50000</v>
      </c>
      <c r="F82" s="259"/>
      <c r="G82" s="259"/>
      <c r="H82" s="259"/>
      <c r="I82" s="256">
        <f>SUM(M82,J82)</f>
        <v>0</v>
      </c>
      <c r="J82" s="259"/>
      <c r="K82" s="259"/>
      <c r="L82" s="259"/>
      <c r="M82" s="259"/>
      <c r="N82" s="259"/>
      <c r="O82" s="259"/>
      <c r="P82" s="246">
        <f t="shared" si="16"/>
        <v>50000</v>
      </c>
      <c r="R82" s="8"/>
    </row>
    <row r="83" spans="1:16" ht="31.5" customHeight="1" hidden="1">
      <c r="A83" s="114" t="s">
        <v>42</v>
      </c>
      <c r="B83" s="114" t="s">
        <v>91</v>
      </c>
      <c r="C83" s="102" t="s">
        <v>43</v>
      </c>
      <c r="D83" s="246">
        <f t="shared" si="15"/>
        <v>0</v>
      </c>
      <c r="E83" s="256"/>
      <c r="F83" s="316"/>
      <c r="G83" s="316"/>
      <c r="H83" s="316"/>
      <c r="I83" s="256">
        <f>SUM(M83,J83)</f>
        <v>0</v>
      </c>
      <c r="J83" s="316"/>
      <c r="K83" s="316"/>
      <c r="L83" s="316"/>
      <c r="M83" s="316"/>
      <c r="N83" s="316"/>
      <c r="O83" s="316"/>
      <c r="P83" s="261">
        <f t="shared" si="16"/>
        <v>0</v>
      </c>
    </row>
    <row r="84" spans="1:16" ht="158.25" customHeight="1" hidden="1">
      <c r="A84" s="101" t="s">
        <v>160</v>
      </c>
      <c r="B84" s="101" t="s">
        <v>109</v>
      </c>
      <c r="C84" s="120" t="s">
        <v>110</v>
      </c>
      <c r="D84" s="246">
        <f t="shared" si="15"/>
        <v>0</v>
      </c>
      <c r="E84" s="256"/>
      <c r="F84" s="316"/>
      <c r="G84" s="316"/>
      <c r="H84" s="316"/>
      <c r="I84" s="256">
        <f>SUM(M84,J84)</f>
        <v>0</v>
      </c>
      <c r="J84" s="316"/>
      <c r="K84" s="316"/>
      <c r="L84" s="316"/>
      <c r="M84" s="316"/>
      <c r="N84" s="316"/>
      <c r="O84" s="316"/>
      <c r="P84" s="261">
        <f t="shared" si="16"/>
        <v>0</v>
      </c>
    </row>
    <row r="85" spans="1:16" ht="26.25" customHeight="1">
      <c r="A85" s="103">
        <v>110000</v>
      </c>
      <c r="B85" s="103"/>
      <c r="C85" s="104" t="s">
        <v>161</v>
      </c>
      <c r="D85" s="245">
        <f>SUM(D86:D93)</f>
        <v>87774</v>
      </c>
      <c r="E85" s="318">
        <f aca="true" t="shared" si="17" ref="E85:O85">SUM(E86:E93)</f>
        <v>87774</v>
      </c>
      <c r="F85" s="318">
        <f t="shared" si="17"/>
        <v>0</v>
      </c>
      <c r="G85" s="318">
        <f t="shared" si="17"/>
        <v>0</v>
      </c>
      <c r="H85" s="318">
        <f t="shared" si="17"/>
        <v>0</v>
      </c>
      <c r="I85" s="253">
        <f aca="true" t="shared" si="18" ref="I85:I115">SUM(J85,M85)</f>
        <v>0</v>
      </c>
      <c r="J85" s="318">
        <f t="shared" si="17"/>
        <v>0</v>
      </c>
      <c r="K85" s="318">
        <f t="shared" si="17"/>
        <v>0</v>
      </c>
      <c r="L85" s="318">
        <f t="shared" si="17"/>
        <v>0</v>
      </c>
      <c r="M85" s="318">
        <f t="shared" si="17"/>
        <v>0</v>
      </c>
      <c r="N85" s="318">
        <f t="shared" si="17"/>
        <v>0</v>
      </c>
      <c r="O85" s="318">
        <f t="shared" si="17"/>
        <v>0</v>
      </c>
      <c r="P85" s="318">
        <f>SUM(P86:P93)</f>
        <v>87774</v>
      </c>
    </row>
    <row r="86" spans="1:16" ht="0.75" customHeight="1">
      <c r="A86" s="112" t="s">
        <v>288</v>
      </c>
      <c r="B86" s="112"/>
      <c r="C86" s="102" t="s">
        <v>289</v>
      </c>
      <c r="D86" s="256"/>
      <c r="E86" s="256"/>
      <c r="F86" s="255"/>
      <c r="G86" s="255"/>
      <c r="H86" s="255"/>
      <c r="I86" s="261">
        <f t="shared" si="18"/>
        <v>0</v>
      </c>
      <c r="J86" s="255"/>
      <c r="K86" s="255"/>
      <c r="L86" s="255"/>
      <c r="M86" s="255"/>
      <c r="N86" s="255"/>
      <c r="O86" s="255"/>
      <c r="P86" s="247">
        <f aca="true" t="shared" si="19" ref="P86:P96">SUM(I86,D86)</f>
        <v>0</v>
      </c>
    </row>
    <row r="87" spans="1:16" ht="24" customHeight="1" hidden="1">
      <c r="A87" s="112" t="s">
        <v>290</v>
      </c>
      <c r="B87" s="112" t="s">
        <v>101</v>
      </c>
      <c r="C87" s="102" t="s">
        <v>291</v>
      </c>
      <c r="D87" s="246">
        <f aca="true" t="shared" si="20" ref="D87:D93">SUM(E87,H87)</f>
        <v>0</v>
      </c>
      <c r="E87" s="256"/>
      <c r="F87" s="255"/>
      <c r="G87" s="255"/>
      <c r="H87" s="255"/>
      <c r="I87" s="246">
        <f t="shared" si="18"/>
        <v>0</v>
      </c>
      <c r="J87" s="255"/>
      <c r="K87" s="255"/>
      <c r="L87" s="255"/>
      <c r="M87" s="255"/>
      <c r="N87" s="255"/>
      <c r="O87" s="255"/>
      <c r="P87" s="247">
        <f t="shared" si="19"/>
        <v>0</v>
      </c>
    </row>
    <row r="88" spans="1:16" ht="15.75" customHeight="1" hidden="1">
      <c r="A88" s="112" t="s">
        <v>292</v>
      </c>
      <c r="B88" s="112" t="s">
        <v>292</v>
      </c>
      <c r="C88" s="102" t="s">
        <v>293</v>
      </c>
      <c r="D88" s="246">
        <f t="shared" si="20"/>
        <v>0</v>
      </c>
      <c r="E88" s="256"/>
      <c r="F88" s="255"/>
      <c r="G88" s="255"/>
      <c r="H88" s="255"/>
      <c r="I88" s="246"/>
      <c r="J88" s="255"/>
      <c r="K88" s="255"/>
      <c r="L88" s="255"/>
      <c r="M88" s="255"/>
      <c r="N88" s="255"/>
      <c r="O88" s="255"/>
      <c r="P88" s="247">
        <f t="shared" si="19"/>
        <v>0</v>
      </c>
    </row>
    <row r="89" spans="1:16" ht="29.25" customHeight="1" hidden="1">
      <c r="A89" s="112" t="s">
        <v>294</v>
      </c>
      <c r="B89" s="112" t="s">
        <v>102</v>
      </c>
      <c r="C89" s="102" t="s">
        <v>295</v>
      </c>
      <c r="D89" s="246">
        <f t="shared" si="20"/>
        <v>0</v>
      </c>
      <c r="E89" s="246"/>
      <c r="F89" s="255"/>
      <c r="G89" s="255"/>
      <c r="H89" s="255"/>
      <c r="I89" s="246">
        <f>SUM(J89,M89)</f>
        <v>0</v>
      </c>
      <c r="J89" s="255"/>
      <c r="K89" s="255"/>
      <c r="L89" s="255"/>
      <c r="M89" s="255"/>
      <c r="N89" s="255"/>
      <c r="O89" s="255"/>
      <c r="P89" s="247">
        <f t="shared" si="19"/>
        <v>0</v>
      </c>
    </row>
    <row r="90" spans="1:16" ht="25.5" customHeight="1">
      <c r="A90" s="112" t="s">
        <v>296</v>
      </c>
      <c r="B90" s="112" t="s">
        <v>81</v>
      </c>
      <c r="C90" s="102" t="s">
        <v>297</v>
      </c>
      <c r="D90" s="246">
        <f t="shared" si="20"/>
        <v>87774</v>
      </c>
      <c r="E90" s="256">
        <v>87774</v>
      </c>
      <c r="F90" s="255"/>
      <c r="G90" s="255"/>
      <c r="H90" s="255"/>
      <c r="I90" s="246">
        <f t="shared" si="18"/>
        <v>0</v>
      </c>
      <c r="J90" s="255"/>
      <c r="K90" s="255"/>
      <c r="L90" s="255"/>
      <c r="M90" s="255"/>
      <c r="N90" s="255"/>
      <c r="O90" s="255"/>
      <c r="P90" s="247">
        <f t="shared" si="19"/>
        <v>87774</v>
      </c>
    </row>
    <row r="91" spans="1:16" ht="29.25" customHeight="1" hidden="1">
      <c r="A91" s="112" t="s">
        <v>298</v>
      </c>
      <c r="B91" s="112" t="s">
        <v>103</v>
      </c>
      <c r="C91" s="102" t="s">
        <v>299</v>
      </c>
      <c r="D91" s="246">
        <f t="shared" si="20"/>
        <v>0</v>
      </c>
      <c r="E91" s="256"/>
      <c r="F91" s="255"/>
      <c r="G91" s="255"/>
      <c r="H91" s="255"/>
      <c r="I91" s="256">
        <f>SUM(J91,M91)</f>
        <v>0</v>
      </c>
      <c r="J91" s="255"/>
      <c r="K91" s="255"/>
      <c r="L91" s="255"/>
      <c r="M91" s="255"/>
      <c r="N91" s="255"/>
      <c r="O91" s="255"/>
      <c r="P91" s="247">
        <f t="shared" si="19"/>
        <v>0</v>
      </c>
    </row>
    <row r="92" spans="1:16" ht="29.25" customHeight="1" hidden="1">
      <c r="A92" s="112" t="s">
        <v>298</v>
      </c>
      <c r="B92" s="112" t="s">
        <v>103</v>
      </c>
      <c r="C92" s="102" t="s">
        <v>69</v>
      </c>
      <c r="D92" s="246">
        <f>SUM(E92,H92)</f>
        <v>0</v>
      </c>
      <c r="E92" s="256"/>
      <c r="F92" s="255"/>
      <c r="G92" s="255"/>
      <c r="H92" s="255"/>
      <c r="I92" s="246">
        <f>SUM(J92,M92)</f>
        <v>0</v>
      </c>
      <c r="J92" s="255"/>
      <c r="K92" s="255"/>
      <c r="L92" s="255"/>
      <c r="M92" s="255"/>
      <c r="N92" s="255"/>
      <c r="O92" s="255"/>
      <c r="P92" s="247">
        <f>SUM(I92,D92)</f>
        <v>0</v>
      </c>
    </row>
    <row r="93" spans="1:16" ht="31.5" customHeight="1" hidden="1">
      <c r="A93" s="112" t="s">
        <v>298</v>
      </c>
      <c r="B93" s="112" t="s">
        <v>103</v>
      </c>
      <c r="C93" s="102" t="s">
        <v>300</v>
      </c>
      <c r="D93" s="246">
        <f t="shared" si="20"/>
        <v>0</v>
      </c>
      <c r="E93" s="256"/>
      <c r="F93" s="255"/>
      <c r="G93" s="255"/>
      <c r="H93" s="255"/>
      <c r="I93" s="246">
        <f t="shared" si="18"/>
        <v>0</v>
      </c>
      <c r="J93" s="255"/>
      <c r="K93" s="255"/>
      <c r="L93" s="255"/>
      <c r="M93" s="255"/>
      <c r="N93" s="255"/>
      <c r="O93" s="255"/>
      <c r="P93" s="247">
        <f t="shared" si="19"/>
        <v>0</v>
      </c>
    </row>
    <row r="94" spans="1:16" ht="21" customHeight="1" hidden="1">
      <c r="A94" s="103" t="s">
        <v>162</v>
      </c>
      <c r="B94" s="103"/>
      <c r="C94" s="104" t="s">
        <v>163</v>
      </c>
      <c r="D94" s="245">
        <f>SUM(D95)</f>
        <v>0</v>
      </c>
      <c r="E94" s="245">
        <f>SUM(E95)</f>
        <v>0</v>
      </c>
      <c r="F94" s="245">
        <f>SUM(F95)</f>
        <v>0</v>
      </c>
      <c r="G94" s="245">
        <f>SUM(G95)</f>
        <v>0</v>
      </c>
      <c r="H94" s="245">
        <f>SUM(H95)</f>
        <v>0</v>
      </c>
      <c r="I94" s="253">
        <f t="shared" si="18"/>
        <v>0</v>
      </c>
      <c r="J94" s="318">
        <f aca="true" t="shared" si="21" ref="J94:O94">SUM(J95)</f>
        <v>0</v>
      </c>
      <c r="K94" s="318">
        <f t="shared" si="21"/>
        <v>0</v>
      </c>
      <c r="L94" s="318">
        <f t="shared" si="21"/>
        <v>0</v>
      </c>
      <c r="M94" s="318">
        <f t="shared" si="21"/>
        <v>0</v>
      </c>
      <c r="N94" s="318">
        <f t="shared" si="21"/>
        <v>0</v>
      </c>
      <c r="O94" s="318">
        <f t="shared" si="21"/>
        <v>0</v>
      </c>
      <c r="P94" s="253">
        <f t="shared" si="19"/>
        <v>0</v>
      </c>
    </row>
    <row r="95" spans="1:16" ht="2.25" customHeight="1" hidden="1">
      <c r="A95" s="112" t="s">
        <v>301</v>
      </c>
      <c r="B95" s="112"/>
      <c r="C95" s="102" t="s">
        <v>302</v>
      </c>
      <c r="D95" s="246">
        <f>SUM(E95,H95)</f>
        <v>0</v>
      </c>
      <c r="E95" s="256"/>
      <c r="F95" s="255"/>
      <c r="G95" s="255"/>
      <c r="H95" s="255"/>
      <c r="I95" s="246">
        <f>SUM(J95,M95)</f>
        <v>0</v>
      </c>
      <c r="J95" s="255"/>
      <c r="K95" s="255"/>
      <c r="L95" s="255"/>
      <c r="M95" s="255"/>
      <c r="N95" s="255"/>
      <c r="O95" s="255"/>
      <c r="P95" s="247">
        <f t="shared" si="19"/>
        <v>0</v>
      </c>
    </row>
    <row r="96" spans="1:16" ht="24" customHeight="1" hidden="1">
      <c r="A96" s="103">
        <v>130000</v>
      </c>
      <c r="B96" s="103"/>
      <c r="C96" s="121" t="s">
        <v>164</v>
      </c>
      <c r="D96" s="245">
        <f>SUM(D97:D98)</f>
        <v>0</v>
      </c>
      <c r="E96" s="318">
        <f aca="true" t="shared" si="22" ref="E96:O96">SUM(E97:E98)</f>
        <v>0</v>
      </c>
      <c r="F96" s="318">
        <f t="shared" si="22"/>
        <v>0</v>
      </c>
      <c r="G96" s="318">
        <f t="shared" si="22"/>
        <v>0</v>
      </c>
      <c r="H96" s="318">
        <f t="shared" si="22"/>
        <v>0</v>
      </c>
      <c r="I96" s="253">
        <f t="shared" si="22"/>
        <v>0</v>
      </c>
      <c r="J96" s="253">
        <f t="shared" si="22"/>
        <v>0</v>
      </c>
      <c r="K96" s="253">
        <f t="shared" si="22"/>
        <v>0</v>
      </c>
      <c r="L96" s="253">
        <f t="shared" si="22"/>
        <v>0</v>
      </c>
      <c r="M96" s="253">
        <f t="shared" si="22"/>
        <v>0</v>
      </c>
      <c r="N96" s="253">
        <f t="shared" si="22"/>
        <v>0</v>
      </c>
      <c r="O96" s="253">
        <f t="shared" si="22"/>
        <v>0</v>
      </c>
      <c r="P96" s="253">
        <f t="shared" si="19"/>
        <v>0</v>
      </c>
    </row>
    <row r="97" spans="1:16" ht="24" customHeight="1" hidden="1">
      <c r="A97" s="101" t="s">
        <v>303</v>
      </c>
      <c r="B97" s="101" t="s">
        <v>85</v>
      </c>
      <c r="C97" s="117" t="s">
        <v>304</v>
      </c>
      <c r="D97" s="246">
        <f>SUM(E97,H97)</f>
        <v>0</v>
      </c>
      <c r="E97" s="258"/>
      <c r="F97" s="259"/>
      <c r="G97" s="259"/>
      <c r="H97" s="259"/>
      <c r="I97" s="258">
        <f t="shared" si="18"/>
        <v>0</v>
      </c>
      <c r="J97" s="259"/>
      <c r="K97" s="322"/>
      <c r="L97" s="322"/>
      <c r="M97" s="255"/>
      <c r="N97" s="255"/>
      <c r="O97" s="255"/>
      <c r="P97" s="247">
        <f>SUM(D97,I97)</f>
        <v>0</v>
      </c>
    </row>
    <row r="98" spans="1:16" ht="36" customHeight="1" hidden="1">
      <c r="A98" s="112" t="s">
        <v>305</v>
      </c>
      <c r="B98" s="112" t="s">
        <v>85</v>
      </c>
      <c r="C98" s="122" t="s">
        <v>306</v>
      </c>
      <c r="D98" s="246">
        <f>SUM(E98,H98)</f>
        <v>0</v>
      </c>
      <c r="E98" s="255"/>
      <c r="F98" s="255"/>
      <c r="G98" s="255"/>
      <c r="H98" s="255"/>
      <c r="I98" s="258">
        <f t="shared" si="18"/>
        <v>0</v>
      </c>
      <c r="J98" s="255"/>
      <c r="K98" s="255"/>
      <c r="L98" s="255"/>
      <c r="M98" s="255"/>
      <c r="N98" s="255"/>
      <c r="O98" s="255"/>
      <c r="P98" s="247">
        <f>SUM(D98,I98)</f>
        <v>0</v>
      </c>
    </row>
    <row r="99" spans="1:16" ht="21.75" customHeight="1" hidden="1">
      <c r="A99" s="103">
        <v>150000</v>
      </c>
      <c r="B99" s="123"/>
      <c r="C99" s="104" t="s">
        <v>165</v>
      </c>
      <c r="D99" s="254">
        <f>SUM(D100:D101)</f>
        <v>0</v>
      </c>
      <c r="E99" s="254">
        <f>SUM(E100:E101)</f>
        <v>0</v>
      </c>
      <c r="F99" s="254">
        <f>SUM(F100:F101)</f>
        <v>0</v>
      </c>
      <c r="G99" s="254">
        <f>SUM(G100:G101)</f>
        <v>0</v>
      </c>
      <c r="H99" s="254">
        <f>SUM(H100:H101)</f>
        <v>0</v>
      </c>
      <c r="I99" s="253">
        <f t="shared" si="18"/>
        <v>0</v>
      </c>
      <c r="J99" s="254">
        <f>SUM(J100:J100)</f>
        <v>0</v>
      </c>
      <c r="K99" s="254">
        <f>SUM(K100:K100)</f>
        <v>0</v>
      </c>
      <c r="L99" s="254">
        <f>SUM(L100:L100)</f>
        <v>0</v>
      </c>
      <c r="M99" s="254">
        <f>SUM(M100:M101)</f>
        <v>0</v>
      </c>
      <c r="N99" s="254">
        <f>SUM(N100:N101)</f>
        <v>0</v>
      </c>
      <c r="O99" s="254">
        <f>SUM(O100:O101)</f>
        <v>0</v>
      </c>
      <c r="P99" s="254">
        <f>SUM(P100:P101)</f>
        <v>0</v>
      </c>
    </row>
    <row r="100" spans="1:16" ht="24" customHeight="1" hidden="1">
      <c r="A100" s="124">
        <v>150101</v>
      </c>
      <c r="B100" s="124" t="s">
        <v>97</v>
      </c>
      <c r="C100" s="125" t="s">
        <v>307</v>
      </c>
      <c r="D100" s="246">
        <f>SUM(E100,H100)</f>
        <v>0</v>
      </c>
      <c r="E100" s="270"/>
      <c r="F100" s="255"/>
      <c r="G100" s="255"/>
      <c r="H100" s="255"/>
      <c r="I100" s="246">
        <f>SUM(J100,M100)</f>
        <v>0</v>
      </c>
      <c r="J100" s="255"/>
      <c r="K100" s="255"/>
      <c r="L100" s="255"/>
      <c r="M100" s="255"/>
      <c r="N100" s="255"/>
      <c r="O100" s="255"/>
      <c r="P100" s="247">
        <f>SUM(D100,I100)</f>
        <v>0</v>
      </c>
    </row>
    <row r="101" spans="1:16" ht="26.25" customHeight="1" hidden="1">
      <c r="A101" s="124" t="s">
        <v>70</v>
      </c>
      <c r="B101" s="124" t="s">
        <v>92</v>
      </c>
      <c r="C101" s="125" t="s">
        <v>195</v>
      </c>
      <c r="D101" s="246">
        <f>SUM(E101,H101)</f>
        <v>0</v>
      </c>
      <c r="E101" s="330"/>
      <c r="F101" s="316"/>
      <c r="G101" s="316"/>
      <c r="H101" s="316"/>
      <c r="I101" s="246">
        <f t="shared" si="18"/>
        <v>0</v>
      </c>
      <c r="J101" s="316"/>
      <c r="K101" s="316"/>
      <c r="L101" s="316"/>
      <c r="M101" s="316"/>
      <c r="N101" s="316"/>
      <c r="O101" s="316"/>
      <c r="P101" s="261">
        <f>SUM(I101,D101)</f>
        <v>0</v>
      </c>
    </row>
    <row r="102" spans="1:16" ht="28.5" customHeight="1" hidden="1">
      <c r="A102" s="103" t="s">
        <v>166</v>
      </c>
      <c r="B102" s="103"/>
      <c r="C102" s="121" t="s">
        <v>167</v>
      </c>
      <c r="D102" s="254">
        <f>SUM(D103:D103)</f>
        <v>0</v>
      </c>
      <c r="E102" s="254">
        <f>SUM(E103:E103)</f>
        <v>0</v>
      </c>
      <c r="F102" s="254">
        <f>SUM(F103:F103)</f>
        <v>0</v>
      </c>
      <c r="G102" s="254">
        <f>SUM(G103:G103)</f>
        <v>0</v>
      </c>
      <c r="H102" s="254">
        <f>SUM(H103:H103)</f>
        <v>0</v>
      </c>
      <c r="I102" s="253">
        <f>SUM(J102,M102)</f>
        <v>0</v>
      </c>
      <c r="J102" s="254">
        <f aca="true" t="shared" si="23" ref="J102:P102">SUM(J103:J103)</f>
        <v>0</v>
      </c>
      <c r="K102" s="254">
        <f t="shared" si="23"/>
        <v>0</v>
      </c>
      <c r="L102" s="254">
        <f t="shared" si="23"/>
        <v>0</v>
      </c>
      <c r="M102" s="254">
        <f t="shared" si="23"/>
        <v>0</v>
      </c>
      <c r="N102" s="254">
        <f t="shared" si="23"/>
        <v>0</v>
      </c>
      <c r="O102" s="254">
        <f t="shared" si="23"/>
        <v>0</v>
      </c>
      <c r="P102" s="254">
        <f t="shared" si="23"/>
        <v>0</v>
      </c>
    </row>
    <row r="103" spans="1:16" ht="21.75" customHeight="1" hidden="1">
      <c r="A103" s="126" t="s">
        <v>245</v>
      </c>
      <c r="B103" s="126" t="s">
        <v>93</v>
      </c>
      <c r="C103" s="118" t="s">
        <v>204</v>
      </c>
      <c r="D103" s="246">
        <f>SUM(E103,H103)</f>
        <v>0</v>
      </c>
      <c r="E103" s="256"/>
      <c r="F103" s="260"/>
      <c r="G103" s="260"/>
      <c r="H103" s="260"/>
      <c r="I103" s="246">
        <f>SUM(J103,M103)</f>
        <v>0</v>
      </c>
      <c r="J103" s="260"/>
      <c r="K103" s="260"/>
      <c r="L103" s="260"/>
      <c r="M103" s="260"/>
      <c r="N103" s="260"/>
      <c r="O103" s="260"/>
      <c r="P103" s="261">
        <f>SUM(I103,D103)</f>
        <v>0</v>
      </c>
    </row>
    <row r="104" spans="1:16" ht="32.25" customHeight="1" hidden="1">
      <c r="A104" s="103">
        <v>170000</v>
      </c>
      <c r="B104" s="103"/>
      <c r="C104" s="121" t="s">
        <v>168</v>
      </c>
      <c r="D104" s="254">
        <f>SUM(D105:D106)</f>
        <v>0</v>
      </c>
      <c r="E104" s="254">
        <f aca="true" t="shared" si="24" ref="E104:P104">SUM(E105:E106)</f>
        <v>0</v>
      </c>
      <c r="F104" s="254">
        <f t="shared" si="24"/>
        <v>0</v>
      </c>
      <c r="G104" s="254">
        <f t="shared" si="24"/>
        <v>0</v>
      </c>
      <c r="H104" s="254">
        <f t="shared" si="24"/>
        <v>0</v>
      </c>
      <c r="I104" s="253">
        <f t="shared" si="18"/>
        <v>0</v>
      </c>
      <c r="J104" s="254">
        <f t="shared" si="24"/>
        <v>0</v>
      </c>
      <c r="K104" s="254">
        <f t="shared" si="24"/>
        <v>0</v>
      </c>
      <c r="L104" s="254">
        <f t="shared" si="24"/>
        <v>0</v>
      </c>
      <c r="M104" s="254">
        <f t="shared" si="24"/>
        <v>0</v>
      </c>
      <c r="N104" s="254">
        <f t="shared" si="24"/>
        <v>0</v>
      </c>
      <c r="O104" s="254">
        <f t="shared" si="24"/>
        <v>0</v>
      </c>
      <c r="P104" s="254">
        <f t="shared" si="24"/>
        <v>0</v>
      </c>
    </row>
    <row r="105" spans="1:16" ht="36.75" customHeight="1" hidden="1">
      <c r="A105" s="126" t="s">
        <v>308</v>
      </c>
      <c r="B105" s="126" t="s">
        <v>98</v>
      </c>
      <c r="C105" s="118" t="s">
        <v>323</v>
      </c>
      <c r="D105" s="246">
        <f>SUM(E105,H105)</f>
        <v>0</v>
      </c>
      <c r="E105" s="256"/>
      <c r="F105" s="260"/>
      <c r="G105" s="260"/>
      <c r="H105" s="260"/>
      <c r="I105" s="261">
        <f t="shared" si="18"/>
        <v>0</v>
      </c>
      <c r="J105" s="260"/>
      <c r="K105" s="260"/>
      <c r="L105" s="260"/>
      <c r="M105" s="260"/>
      <c r="N105" s="260"/>
      <c r="O105" s="260"/>
      <c r="P105" s="261">
        <f>SUM(I105,D105)</f>
        <v>0</v>
      </c>
    </row>
    <row r="106" spans="1:16" ht="29.25" customHeight="1" hidden="1">
      <c r="A106" s="114">
        <v>170703</v>
      </c>
      <c r="B106" s="114" t="s">
        <v>94</v>
      </c>
      <c r="C106" s="117" t="s">
        <v>324</v>
      </c>
      <c r="D106" s="246">
        <f>SUM(E106,H106)</f>
        <v>0</v>
      </c>
      <c r="E106" s="256"/>
      <c r="F106" s="316"/>
      <c r="G106" s="316"/>
      <c r="H106" s="316"/>
      <c r="I106" s="256">
        <f t="shared" si="18"/>
        <v>0</v>
      </c>
      <c r="J106" s="316"/>
      <c r="K106" s="316"/>
      <c r="L106" s="316"/>
      <c r="M106" s="316"/>
      <c r="N106" s="316"/>
      <c r="O106" s="316"/>
      <c r="P106" s="261">
        <f>SUM(I106,D106)</f>
        <v>0</v>
      </c>
    </row>
    <row r="107" spans="1:16" ht="24.75" customHeight="1">
      <c r="A107" s="123" t="s">
        <v>169</v>
      </c>
      <c r="B107" s="123"/>
      <c r="C107" s="121" t="s">
        <v>170</v>
      </c>
      <c r="D107" s="253">
        <f>SUM(D108:D111)</f>
        <v>0</v>
      </c>
      <c r="E107" s="253">
        <f aca="true" t="shared" si="25" ref="E107:P107">SUM(E108:E111)</f>
        <v>0</v>
      </c>
      <c r="F107" s="253">
        <f t="shared" si="25"/>
        <v>0</v>
      </c>
      <c r="G107" s="253">
        <f t="shared" si="25"/>
        <v>0</v>
      </c>
      <c r="H107" s="253">
        <f t="shared" si="25"/>
        <v>0</v>
      </c>
      <c r="I107" s="253">
        <f t="shared" si="25"/>
        <v>328340</v>
      </c>
      <c r="J107" s="253">
        <f t="shared" si="25"/>
        <v>0</v>
      </c>
      <c r="K107" s="253">
        <f t="shared" si="25"/>
        <v>0</v>
      </c>
      <c r="L107" s="253">
        <f t="shared" si="25"/>
        <v>0</v>
      </c>
      <c r="M107" s="253">
        <f t="shared" si="25"/>
        <v>328340</v>
      </c>
      <c r="N107" s="253">
        <f t="shared" si="25"/>
        <v>328340</v>
      </c>
      <c r="O107" s="253">
        <f t="shared" si="25"/>
        <v>328340</v>
      </c>
      <c r="P107" s="253">
        <f t="shared" si="25"/>
        <v>328340</v>
      </c>
    </row>
    <row r="108" spans="1:16" ht="22.5" customHeight="1" hidden="1">
      <c r="A108" s="114" t="s">
        <v>115</v>
      </c>
      <c r="B108" s="119" t="s">
        <v>119</v>
      </c>
      <c r="C108" s="102" t="s">
        <v>116</v>
      </c>
      <c r="D108" s="246">
        <f>SUM(E108,H108)</f>
        <v>0</v>
      </c>
      <c r="E108" s="256"/>
      <c r="F108" s="316"/>
      <c r="G108" s="316"/>
      <c r="H108" s="316"/>
      <c r="I108" s="256">
        <f>SUM(J108,M108)</f>
        <v>0</v>
      </c>
      <c r="J108" s="316"/>
      <c r="K108" s="316"/>
      <c r="L108" s="316"/>
      <c r="M108" s="316"/>
      <c r="N108" s="316"/>
      <c r="O108" s="316"/>
      <c r="P108" s="261">
        <f>SUM(I108,D108)</f>
        <v>0</v>
      </c>
    </row>
    <row r="109" spans="1:16" ht="26.25" customHeight="1" hidden="1">
      <c r="A109" s="114" t="s">
        <v>313</v>
      </c>
      <c r="B109" s="119" t="s">
        <v>123</v>
      </c>
      <c r="C109" s="102" t="s">
        <v>314</v>
      </c>
      <c r="D109" s="246">
        <f>SUM(E109,H109)</f>
        <v>0</v>
      </c>
      <c r="E109" s="256"/>
      <c r="F109" s="316"/>
      <c r="G109" s="316"/>
      <c r="H109" s="316"/>
      <c r="I109" s="256"/>
      <c r="J109" s="316"/>
      <c r="K109" s="316"/>
      <c r="L109" s="316"/>
      <c r="M109" s="316"/>
      <c r="N109" s="316"/>
      <c r="O109" s="316"/>
      <c r="P109" s="261">
        <f>SUM(I109,D109)</f>
        <v>0</v>
      </c>
    </row>
    <row r="110" spans="1:16" ht="39" customHeight="1">
      <c r="A110" s="114" t="s">
        <v>125</v>
      </c>
      <c r="B110" s="119" t="s">
        <v>97</v>
      </c>
      <c r="C110" s="127" t="s">
        <v>127</v>
      </c>
      <c r="D110" s="246">
        <f>SUM(E110,H110)</f>
        <v>0</v>
      </c>
      <c r="E110" s="256"/>
      <c r="F110" s="316"/>
      <c r="G110" s="316"/>
      <c r="H110" s="316"/>
      <c r="I110" s="256">
        <f>SUM(J110,M110)</f>
        <v>328340</v>
      </c>
      <c r="J110" s="316"/>
      <c r="K110" s="316"/>
      <c r="L110" s="316"/>
      <c r="M110" s="316">
        <v>328340</v>
      </c>
      <c r="N110" s="316">
        <v>328340</v>
      </c>
      <c r="O110" s="316">
        <v>328340</v>
      </c>
      <c r="P110" s="261">
        <f>SUM(I110,D110)</f>
        <v>328340</v>
      </c>
    </row>
    <row r="111" spans="1:16" ht="21.75" customHeight="1" hidden="1">
      <c r="A111" s="114" t="s">
        <v>122</v>
      </c>
      <c r="B111" s="114" t="s">
        <v>123</v>
      </c>
      <c r="C111" s="128" t="s">
        <v>309</v>
      </c>
      <c r="D111" s="246">
        <f>SUM(E111,H111)</f>
        <v>0</v>
      </c>
      <c r="E111" s="256"/>
      <c r="F111" s="316"/>
      <c r="G111" s="316"/>
      <c r="H111" s="316"/>
      <c r="I111" s="256">
        <f t="shared" si="18"/>
        <v>0</v>
      </c>
      <c r="J111" s="316"/>
      <c r="K111" s="316"/>
      <c r="L111" s="316"/>
      <c r="M111" s="316"/>
      <c r="N111" s="316"/>
      <c r="O111" s="316"/>
      <c r="P111" s="261">
        <f>SUM(I111,D111)</f>
        <v>0</v>
      </c>
    </row>
    <row r="112" spans="1:16" ht="30.75" customHeight="1" hidden="1">
      <c r="A112" s="123" t="s">
        <v>171</v>
      </c>
      <c r="B112" s="123"/>
      <c r="C112" s="129" t="s">
        <v>172</v>
      </c>
      <c r="D112" s="253">
        <f>SUM(D113:D115)</f>
        <v>0</v>
      </c>
      <c r="E112" s="253">
        <f aca="true" t="shared" si="26" ref="E112:P112">SUM(E113:E115)</f>
        <v>0</v>
      </c>
      <c r="F112" s="253">
        <f t="shared" si="26"/>
        <v>0</v>
      </c>
      <c r="G112" s="253">
        <f t="shared" si="26"/>
        <v>0</v>
      </c>
      <c r="H112" s="253">
        <f t="shared" si="26"/>
        <v>0</v>
      </c>
      <c r="I112" s="253">
        <f t="shared" si="26"/>
        <v>0</v>
      </c>
      <c r="J112" s="253">
        <f t="shared" si="26"/>
        <v>0</v>
      </c>
      <c r="K112" s="253">
        <f t="shared" si="26"/>
        <v>0</v>
      </c>
      <c r="L112" s="253">
        <f t="shared" si="26"/>
        <v>0</v>
      </c>
      <c r="M112" s="253">
        <f t="shared" si="26"/>
        <v>0</v>
      </c>
      <c r="N112" s="253">
        <f t="shared" si="26"/>
        <v>0</v>
      </c>
      <c r="O112" s="253">
        <f t="shared" si="26"/>
        <v>0</v>
      </c>
      <c r="P112" s="253">
        <f t="shared" si="26"/>
        <v>0</v>
      </c>
    </row>
    <row r="113" spans="1:16" ht="30.75" customHeight="1" hidden="1">
      <c r="A113" s="131" t="s">
        <v>379</v>
      </c>
      <c r="B113" s="131" t="s">
        <v>381</v>
      </c>
      <c r="C113" s="127" t="s">
        <v>380</v>
      </c>
      <c r="D113" s="246">
        <f>SUM(E113,H113)</f>
        <v>0</v>
      </c>
      <c r="E113" s="256"/>
      <c r="F113" s="316"/>
      <c r="G113" s="316"/>
      <c r="H113" s="316"/>
      <c r="I113" s="256">
        <f>SUM(J113,M113)</f>
        <v>0</v>
      </c>
      <c r="J113" s="316"/>
      <c r="K113" s="316"/>
      <c r="L113" s="316"/>
      <c r="M113" s="316"/>
      <c r="N113" s="316"/>
      <c r="O113" s="316"/>
      <c r="P113" s="261">
        <f>SUM(I113,D113)</f>
        <v>0</v>
      </c>
    </row>
    <row r="114" spans="1:16" ht="30.75" customHeight="1" hidden="1">
      <c r="A114" s="130" t="s">
        <v>67</v>
      </c>
      <c r="B114" s="130" t="s">
        <v>130</v>
      </c>
      <c r="C114" s="127" t="s">
        <v>68</v>
      </c>
      <c r="D114" s="246">
        <f>SUM(E114,H114)</f>
        <v>0</v>
      </c>
      <c r="E114" s="256"/>
      <c r="F114" s="316"/>
      <c r="G114" s="316"/>
      <c r="H114" s="316"/>
      <c r="I114" s="256">
        <f>SUM(J114,M114)</f>
        <v>0</v>
      </c>
      <c r="J114" s="316"/>
      <c r="K114" s="316"/>
      <c r="L114" s="316"/>
      <c r="M114" s="316"/>
      <c r="N114" s="316"/>
      <c r="O114" s="316"/>
      <c r="P114" s="261">
        <f>SUM(I114,D114)</f>
        <v>0</v>
      </c>
    </row>
    <row r="115" spans="1:16" ht="28.5" customHeight="1" hidden="1">
      <c r="A115" s="131" t="s">
        <v>108</v>
      </c>
      <c r="B115" s="131" t="s">
        <v>112</v>
      </c>
      <c r="C115" s="127" t="s">
        <v>111</v>
      </c>
      <c r="D115" s="246">
        <f>SUM(E115,H115)</f>
        <v>0</v>
      </c>
      <c r="E115" s="256"/>
      <c r="F115" s="316"/>
      <c r="G115" s="316"/>
      <c r="H115" s="316"/>
      <c r="I115" s="256">
        <f t="shared" si="18"/>
        <v>0</v>
      </c>
      <c r="J115" s="316"/>
      <c r="K115" s="316"/>
      <c r="L115" s="316"/>
      <c r="M115" s="316"/>
      <c r="N115" s="316"/>
      <c r="O115" s="316"/>
      <c r="P115" s="261">
        <f>SUM(I115,D115)</f>
        <v>0</v>
      </c>
    </row>
    <row r="116" spans="1:16" ht="25.5" customHeight="1" hidden="1">
      <c r="A116" s="99" t="s">
        <v>173</v>
      </c>
      <c r="B116" s="99"/>
      <c r="C116" s="132" t="s">
        <v>174</v>
      </c>
      <c r="D116" s="245">
        <f>SUM(D117:D118)</f>
        <v>0</v>
      </c>
      <c r="E116" s="348">
        <f aca="true" t="shared" si="27" ref="E116:P116">SUM(E117:E118)</f>
        <v>0</v>
      </c>
      <c r="F116" s="348">
        <f t="shared" si="27"/>
        <v>0</v>
      </c>
      <c r="G116" s="348">
        <f t="shared" si="27"/>
        <v>0</v>
      </c>
      <c r="H116" s="348">
        <f t="shared" si="27"/>
        <v>0</v>
      </c>
      <c r="I116" s="253">
        <f>SUM(J116,M116)</f>
        <v>0</v>
      </c>
      <c r="J116" s="348">
        <f t="shared" si="27"/>
        <v>0</v>
      </c>
      <c r="K116" s="348">
        <f t="shared" si="27"/>
        <v>0</v>
      </c>
      <c r="L116" s="348">
        <f t="shared" si="27"/>
        <v>0</v>
      </c>
      <c r="M116" s="348">
        <f t="shared" si="27"/>
        <v>0</v>
      </c>
      <c r="N116" s="348">
        <f t="shared" si="27"/>
        <v>0</v>
      </c>
      <c r="O116" s="348">
        <f t="shared" si="27"/>
        <v>0</v>
      </c>
      <c r="P116" s="254">
        <f t="shared" si="27"/>
        <v>0</v>
      </c>
    </row>
    <row r="117" spans="1:16" ht="23.25" customHeight="1" hidden="1">
      <c r="A117" s="114">
        <v>240601</v>
      </c>
      <c r="B117" s="114" t="s">
        <v>126</v>
      </c>
      <c r="C117" s="133" t="s">
        <v>325</v>
      </c>
      <c r="D117" s="246">
        <f>SUM(E117,H117)</f>
        <v>0</v>
      </c>
      <c r="E117" s="330"/>
      <c r="F117" s="316"/>
      <c r="G117" s="316"/>
      <c r="H117" s="316"/>
      <c r="I117" s="256">
        <f>SUM(J117,M117)</f>
        <v>0</v>
      </c>
      <c r="J117" s="349"/>
      <c r="K117" s="349"/>
      <c r="L117" s="349"/>
      <c r="M117" s="349"/>
      <c r="N117" s="316"/>
      <c r="O117" s="316"/>
      <c r="P117" s="261">
        <f>SUM(I117,D117)</f>
        <v>0</v>
      </c>
    </row>
    <row r="118" spans="1:16" ht="28.5" customHeight="1" hidden="1">
      <c r="A118" s="114">
        <v>240604</v>
      </c>
      <c r="B118" s="114" t="s">
        <v>120</v>
      </c>
      <c r="C118" s="133" t="s">
        <v>326</v>
      </c>
      <c r="D118" s="246">
        <f>SUM(E118,H118)</f>
        <v>0</v>
      </c>
      <c r="E118" s="330"/>
      <c r="F118" s="316"/>
      <c r="G118" s="316"/>
      <c r="H118" s="316"/>
      <c r="I118" s="256">
        <f>SUM(J118,M118)</f>
        <v>0</v>
      </c>
      <c r="J118" s="349"/>
      <c r="K118" s="349"/>
      <c r="L118" s="349"/>
      <c r="M118" s="349"/>
      <c r="N118" s="316"/>
      <c r="O118" s="316"/>
      <c r="P118" s="261">
        <f>SUM(I118,D118)</f>
        <v>0</v>
      </c>
    </row>
    <row r="119" spans="1:16" ht="27" customHeight="1" hidden="1">
      <c r="A119" s="103">
        <v>250000</v>
      </c>
      <c r="B119" s="103"/>
      <c r="C119" s="121" t="s">
        <v>175</v>
      </c>
      <c r="D119" s="245">
        <f aca="true" t="shared" si="28" ref="D119:P119">SUM(D120:D132)</f>
        <v>0</v>
      </c>
      <c r="E119" s="254">
        <f t="shared" si="28"/>
        <v>0</v>
      </c>
      <c r="F119" s="254">
        <f t="shared" si="28"/>
        <v>0</v>
      </c>
      <c r="G119" s="254">
        <f t="shared" si="28"/>
        <v>0</v>
      </c>
      <c r="H119" s="254">
        <f t="shared" si="28"/>
        <v>0</v>
      </c>
      <c r="I119" s="254">
        <f t="shared" si="28"/>
        <v>0</v>
      </c>
      <c r="J119" s="254">
        <f t="shared" si="28"/>
        <v>0</v>
      </c>
      <c r="K119" s="254">
        <f t="shared" si="28"/>
        <v>0</v>
      </c>
      <c r="L119" s="254">
        <f t="shared" si="28"/>
        <v>0</v>
      </c>
      <c r="M119" s="254">
        <f t="shared" si="28"/>
        <v>0</v>
      </c>
      <c r="N119" s="254">
        <f t="shared" si="28"/>
        <v>0</v>
      </c>
      <c r="O119" s="254">
        <f t="shared" si="28"/>
        <v>0</v>
      </c>
      <c r="P119" s="254">
        <f t="shared" si="28"/>
        <v>0</v>
      </c>
    </row>
    <row r="120" spans="1:16" ht="24" customHeight="1" hidden="1">
      <c r="A120" s="134">
        <v>250102</v>
      </c>
      <c r="B120" s="134" t="s">
        <v>96</v>
      </c>
      <c r="C120" s="135" t="s">
        <v>176</v>
      </c>
      <c r="D120" s="246"/>
      <c r="E120" s="256"/>
      <c r="F120" s="350"/>
      <c r="G120" s="350"/>
      <c r="H120" s="350"/>
      <c r="I120" s="256">
        <f aca="true" t="shared" si="29" ref="I120:I131">SUM(J120,M120)</f>
        <v>0</v>
      </c>
      <c r="J120" s="350"/>
      <c r="K120" s="350"/>
      <c r="L120" s="350"/>
      <c r="M120" s="350"/>
      <c r="N120" s="350"/>
      <c r="O120" s="350"/>
      <c r="P120" s="261">
        <f aca="true" t="shared" si="30" ref="P120:P132">SUM(I120,D120)</f>
        <v>0</v>
      </c>
    </row>
    <row r="121" spans="1:16" ht="30.75" customHeight="1" hidden="1">
      <c r="A121" s="114" t="s">
        <v>376</v>
      </c>
      <c r="B121" s="114" t="s">
        <v>378</v>
      </c>
      <c r="C121" s="102" t="s">
        <v>377</v>
      </c>
      <c r="D121" s="246">
        <f>SUM(E121,H121)</f>
        <v>0</v>
      </c>
      <c r="E121" s="255"/>
      <c r="F121" s="255"/>
      <c r="G121" s="255"/>
      <c r="H121" s="330"/>
      <c r="I121" s="330">
        <f>SUM(J121,M121)</f>
        <v>0</v>
      </c>
      <c r="J121" s="330"/>
      <c r="K121" s="330"/>
      <c r="L121" s="330"/>
      <c r="M121" s="330"/>
      <c r="N121" s="330"/>
      <c r="O121" s="330"/>
      <c r="P121" s="261">
        <f>SUM(I121,D121)</f>
        <v>0</v>
      </c>
    </row>
    <row r="122" spans="1:16" ht="21" customHeight="1" hidden="1">
      <c r="A122" s="114" t="s">
        <v>327</v>
      </c>
      <c r="B122" s="114" t="s">
        <v>95</v>
      </c>
      <c r="C122" s="118" t="s">
        <v>186</v>
      </c>
      <c r="D122" s="246">
        <f aca="true" t="shared" si="31" ref="D122:D132">SUM(E122,H122)</f>
        <v>0</v>
      </c>
      <c r="E122" s="256"/>
      <c r="F122" s="330"/>
      <c r="G122" s="330"/>
      <c r="H122" s="330"/>
      <c r="I122" s="330">
        <f t="shared" si="29"/>
        <v>0</v>
      </c>
      <c r="J122" s="330"/>
      <c r="K122" s="330"/>
      <c r="L122" s="330"/>
      <c r="M122" s="330"/>
      <c r="N122" s="330"/>
      <c r="O122" s="330"/>
      <c r="P122" s="261">
        <f t="shared" si="30"/>
        <v>0</v>
      </c>
    </row>
    <row r="123" spans="1:16" ht="38.25" customHeight="1" hidden="1">
      <c r="A123" s="114" t="s">
        <v>246</v>
      </c>
      <c r="B123" s="114" t="s">
        <v>95</v>
      </c>
      <c r="C123" s="118" t="s">
        <v>87</v>
      </c>
      <c r="D123" s="246">
        <f t="shared" si="31"/>
        <v>0</v>
      </c>
      <c r="E123" s="256"/>
      <c r="F123" s="330"/>
      <c r="G123" s="330"/>
      <c r="H123" s="330"/>
      <c r="I123" s="330">
        <f>SUM(J123,M123)</f>
        <v>0</v>
      </c>
      <c r="J123" s="330"/>
      <c r="K123" s="330"/>
      <c r="L123" s="330"/>
      <c r="M123" s="330"/>
      <c r="N123" s="330"/>
      <c r="O123" s="330"/>
      <c r="P123" s="261">
        <f>SUM(I123,D123)</f>
        <v>0</v>
      </c>
    </row>
    <row r="124" spans="1:16" ht="25.5" customHeight="1" hidden="1">
      <c r="A124" s="114" t="s">
        <v>330</v>
      </c>
      <c r="B124" s="114" t="s">
        <v>95</v>
      </c>
      <c r="C124" s="87" t="s">
        <v>331</v>
      </c>
      <c r="D124" s="246">
        <f t="shared" si="31"/>
        <v>0</v>
      </c>
      <c r="E124" s="256"/>
      <c r="F124" s="330"/>
      <c r="G124" s="330"/>
      <c r="H124" s="330"/>
      <c r="I124" s="256">
        <f>SUM(J124,M124)</f>
        <v>0</v>
      </c>
      <c r="J124" s="330"/>
      <c r="K124" s="330"/>
      <c r="L124" s="330"/>
      <c r="M124" s="316"/>
      <c r="N124" s="316"/>
      <c r="O124" s="316"/>
      <c r="P124" s="247">
        <f>SUM(I124,D124)</f>
        <v>0</v>
      </c>
    </row>
    <row r="125" spans="1:16" ht="42.75" customHeight="1" hidden="1">
      <c r="A125" s="114" t="s">
        <v>328</v>
      </c>
      <c r="B125" s="114" t="s">
        <v>96</v>
      </c>
      <c r="C125" s="128" t="s">
        <v>316</v>
      </c>
      <c r="D125" s="246">
        <f t="shared" si="31"/>
        <v>0</v>
      </c>
      <c r="E125" s="256"/>
      <c r="F125" s="330"/>
      <c r="G125" s="330"/>
      <c r="H125" s="330"/>
      <c r="I125" s="330">
        <f>SUM(J125,M125)</f>
        <v>0</v>
      </c>
      <c r="J125" s="330"/>
      <c r="K125" s="330"/>
      <c r="L125" s="330"/>
      <c r="M125" s="330"/>
      <c r="N125" s="330"/>
      <c r="O125" s="330"/>
      <c r="P125" s="261">
        <f>SUM(I125,D125)</f>
        <v>0</v>
      </c>
    </row>
    <row r="126" spans="1:16" ht="43.5" customHeight="1" hidden="1">
      <c r="A126" s="114" t="s">
        <v>328</v>
      </c>
      <c r="B126" s="114" t="s">
        <v>96</v>
      </c>
      <c r="C126" s="128" t="s">
        <v>335</v>
      </c>
      <c r="D126" s="246">
        <f t="shared" si="31"/>
        <v>0</v>
      </c>
      <c r="E126" s="256"/>
      <c r="F126" s="330"/>
      <c r="G126" s="330"/>
      <c r="H126" s="330"/>
      <c r="I126" s="330">
        <f>SUM(J126,M126)</f>
        <v>0</v>
      </c>
      <c r="J126" s="330"/>
      <c r="K126" s="330"/>
      <c r="L126" s="330"/>
      <c r="M126" s="330"/>
      <c r="N126" s="330"/>
      <c r="O126" s="330"/>
      <c r="P126" s="261">
        <f>SUM(I126,D126)</f>
        <v>0</v>
      </c>
    </row>
    <row r="127" spans="1:16" ht="33.75" customHeight="1" hidden="1">
      <c r="A127" s="114" t="s">
        <v>328</v>
      </c>
      <c r="B127" s="114" t="s">
        <v>96</v>
      </c>
      <c r="C127" s="128" t="s">
        <v>386</v>
      </c>
      <c r="D127" s="246">
        <f t="shared" si="31"/>
        <v>0</v>
      </c>
      <c r="E127" s="256"/>
      <c r="F127" s="330"/>
      <c r="G127" s="330"/>
      <c r="H127" s="330"/>
      <c r="I127" s="330">
        <f t="shared" si="29"/>
        <v>0</v>
      </c>
      <c r="J127" s="330"/>
      <c r="K127" s="330"/>
      <c r="L127" s="330"/>
      <c r="M127" s="330"/>
      <c r="N127" s="330"/>
      <c r="O127" s="330"/>
      <c r="P127" s="261">
        <f t="shared" si="30"/>
        <v>0</v>
      </c>
    </row>
    <row r="128" spans="1:16" ht="29.25" customHeight="1" hidden="1">
      <c r="A128" s="114" t="s">
        <v>328</v>
      </c>
      <c r="B128" s="114" t="s">
        <v>96</v>
      </c>
      <c r="C128" s="128" t="s">
        <v>329</v>
      </c>
      <c r="D128" s="246">
        <f>SUM(E128,H128)</f>
        <v>0</v>
      </c>
      <c r="E128" s="256"/>
      <c r="F128" s="330"/>
      <c r="G128" s="330"/>
      <c r="H128" s="330"/>
      <c r="I128" s="330">
        <f>SUM(J128,M128)</f>
        <v>0</v>
      </c>
      <c r="J128" s="330"/>
      <c r="K128" s="330"/>
      <c r="L128" s="330"/>
      <c r="M128" s="330"/>
      <c r="N128" s="330"/>
      <c r="O128" s="330"/>
      <c r="P128" s="261">
        <f>SUM(I128,D128)</f>
        <v>0</v>
      </c>
    </row>
    <row r="129" spans="1:16" ht="68.25" customHeight="1" hidden="1">
      <c r="A129" s="114" t="s">
        <v>328</v>
      </c>
      <c r="B129" s="114" t="s">
        <v>96</v>
      </c>
      <c r="C129" s="136" t="s">
        <v>315</v>
      </c>
      <c r="D129" s="246">
        <f t="shared" si="31"/>
        <v>0</v>
      </c>
      <c r="E129" s="256"/>
      <c r="F129" s="330"/>
      <c r="G129" s="330"/>
      <c r="H129" s="330"/>
      <c r="I129" s="330">
        <f t="shared" si="29"/>
        <v>0</v>
      </c>
      <c r="J129" s="330"/>
      <c r="K129" s="330"/>
      <c r="L129" s="330"/>
      <c r="M129" s="330"/>
      <c r="N129" s="330"/>
      <c r="O129" s="330"/>
      <c r="P129" s="261">
        <f t="shared" si="30"/>
        <v>0</v>
      </c>
    </row>
    <row r="130" spans="1:16" ht="49.5" customHeight="1" hidden="1">
      <c r="A130" s="114">
        <v>250404</v>
      </c>
      <c r="B130" s="114" t="s">
        <v>96</v>
      </c>
      <c r="C130" s="136" t="s">
        <v>107</v>
      </c>
      <c r="D130" s="246">
        <f t="shared" si="31"/>
        <v>0</v>
      </c>
      <c r="E130" s="256"/>
      <c r="F130" s="330"/>
      <c r="G130" s="330"/>
      <c r="H130" s="330"/>
      <c r="I130" s="330">
        <f t="shared" si="29"/>
        <v>0</v>
      </c>
      <c r="J130" s="330"/>
      <c r="K130" s="330"/>
      <c r="L130" s="330"/>
      <c r="M130" s="330"/>
      <c r="N130" s="330"/>
      <c r="O130" s="330"/>
      <c r="P130" s="261">
        <f t="shared" si="30"/>
        <v>0</v>
      </c>
    </row>
    <row r="131" spans="1:16" ht="25.5" customHeight="1" hidden="1">
      <c r="A131" s="114" t="s">
        <v>199</v>
      </c>
      <c r="B131" s="114"/>
      <c r="C131" s="87" t="s">
        <v>177</v>
      </c>
      <c r="D131" s="246">
        <f t="shared" si="31"/>
        <v>0</v>
      </c>
      <c r="E131" s="256"/>
      <c r="F131" s="330"/>
      <c r="G131" s="330"/>
      <c r="H131" s="330"/>
      <c r="I131" s="330">
        <f t="shared" si="29"/>
        <v>0</v>
      </c>
      <c r="J131" s="330"/>
      <c r="K131" s="330"/>
      <c r="L131" s="330"/>
      <c r="M131" s="330"/>
      <c r="N131" s="330"/>
      <c r="O131" s="330"/>
      <c r="P131" s="261">
        <f t="shared" si="30"/>
        <v>0</v>
      </c>
    </row>
    <row r="132" spans="1:16" ht="18" customHeight="1" hidden="1">
      <c r="A132" s="114" t="s">
        <v>330</v>
      </c>
      <c r="B132" s="114"/>
      <c r="C132" s="87" t="s">
        <v>331</v>
      </c>
      <c r="D132" s="246">
        <f t="shared" si="31"/>
        <v>0</v>
      </c>
      <c r="E132" s="256"/>
      <c r="F132" s="330"/>
      <c r="G132" s="330"/>
      <c r="H132" s="330"/>
      <c r="I132" s="330"/>
      <c r="J132" s="330"/>
      <c r="K132" s="330"/>
      <c r="L132" s="330"/>
      <c r="M132" s="330"/>
      <c r="N132" s="330"/>
      <c r="O132" s="330"/>
      <c r="P132" s="247">
        <f t="shared" si="30"/>
        <v>0</v>
      </c>
    </row>
    <row r="133" spans="1:16" ht="42.75" customHeight="1">
      <c r="A133" s="88"/>
      <c r="B133" s="88"/>
      <c r="C133" s="88" t="s">
        <v>207</v>
      </c>
      <c r="D133" s="262">
        <f aca="true" t="shared" si="32" ref="D133:P133">SUM(D12,D14,D28,D36,D77,D85,D94,D96,D99,D102,D104,D107,D112,D116,D119)</f>
        <v>815164</v>
      </c>
      <c r="E133" s="262">
        <f t="shared" si="32"/>
        <v>815164</v>
      </c>
      <c r="F133" s="262">
        <f t="shared" si="32"/>
        <v>0</v>
      </c>
      <c r="G133" s="262">
        <f t="shared" si="32"/>
        <v>0</v>
      </c>
      <c r="H133" s="262">
        <f t="shared" si="32"/>
        <v>0</v>
      </c>
      <c r="I133" s="262">
        <f t="shared" si="32"/>
        <v>357533</v>
      </c>
      <c r="J133" s="262">
        <f t="shared" si="32"/>
        <v>0</v>
      </c>
      <c r="K133" s="262">
        <f t="shared" si="32"/>
        <v>0</v>
      </c>
      <c r="L133" s="262">
        <f t="shared" si="32"/>
        <v>0</v>
      </c>
      <c r="M133" s="262">
        <f t="shared" si="32"/>
        <v>357533</v>
      </c>
      <c r="N133" s="262">
        <f t="shared" si="32"/>
        <v>357533</v>
      </c>
      <c r="O133" s="262">
        <f t="shared" si="32"/>
        <v>357533</v>
      </c>
      <c r="P133" s="262">
        <f t="shared" si="32"/>
        <v>1172697</v>
      </c>
    </row>
    <row r="134" spans="1:15" ht="43.5" customHeight="1">
      <c r="A134" s="68"/>
      <c r="B134" s="68"/>
      <c r="D134" s="71"/>
      <c r="E134" s="89"/>
      <c r="F134" s="90"/>
      <c r="J134" s="70"/>
      <c r="K134" s="70"/>
      <c r="L134" s="70"/>
      <c r="M134" s="70"/>
      <c r="N134" s="70"/>
      <c r="O134" s="70"/>
    </row>
    <row r="135" spans="4:16" ht="43.5" customHeight="1">
      <c r="D135" s="215" t="s">
        <v>311</v>
      </c>
      <c r="E135" s="71"/>
      <c r="I135" s="71"/>
      <c r="K135" s="91"/>
      <c r="P135" s="39"/>
    </row>
    <row r="136" spans="1:10" ht="17.25" customHeight="1">
      <c r="A136" s="68"/>
      <c r="B136" s="68"/>
      <c r="C136" s="71"/>
      <c r="D136" s="92"/>
      <c r="E136" s="92"/>
      <c r="I136" s="487"/>
      <c r="J136" s="487"/>
    </row>
    <row r="137" spans="1:5" ht="12.75">
      <c r="A137" s="68"/>
      <c r="B137" s="68"/>
      <c r="D137" s="71"/>
      <c r="E137" s="71"/>
    </row>
    <row r="138" spans="1:4" ht="12.75">
      <c r="A138" s="68"/>
      <c r="B138" s="68"/>
      <c r="D138" s="71"/>
    </row>
    <row r="139" spans="1:2" ht="12.75">
      <c r="A139" s="68"/>
      <c r="B139" s="68"/>
    </row>
    <row r="140" spans="1:2" ht="12.75">
      <c r="A140" s="68"/>
      <c r="B140" s="68"/>
    </row>
    <row r="141" spans="1:2" ht="12.75">
      <c r="A141" s="68"/>
      <c r="B141" s="68"/>
    </row>
  </sheetData>
  <sheetProtection/>
  <mergeCells count="38">
    <mergeCell ref="P40:P41"/>
    <mergeCell ref="P6:P10"/>
    <mergeCell ref="F7:G7"/>
    <mergeCell ref="J7:M7"/>
    <mergeCell ref="F8:G8"/>
    <mergeCell ref="I8:I10"/>
    <mergeCell ref="J8:J10"/>
    <mergeCell ref="K8:L8"/>
    <mergeCell ref="M8:M10"/>
    <mergeCell ref="N8:O8"/>
    <mergeCell ref="I136:J136"/>
    <mergeCell ref="O40:O41"/>
    <mergeCell ref="I40:I41"/>
    <mergeCell ref="J40:J41"/>
    <mergeCell ref="K40:K41"/>
    <mergeCell ref="L40:L41"/>
    <mergeCell ref="A40:A41"/>
    <mergeCell ref="F40:F41"/>
    <mergeCell ref="G40:G41"/>
    <mergeCell ref="B40:B41"/>
    <mergeCell ref="E40:E41"/>
    <mergeCell ref="D40:D41"/>
    <mergeCell ref="A6:A10"/>
    <mergeCell ref="C6:C10"/>
    <mergeCell ref="I6:O6"/>
    <mergeCell ref="F9:F10"/>
    <mergeCell ref="G9:G10"/>
    <mergeCell ref="K9:K10"/>
    <mergeCell ref="L9:L10"/>
    <mergeCell ref="N9:N10"/>
    <mergeCell ref="D6:H6"/>
    <mergeCell ref="D8:D10"/>
    <mergeCell ref="B6:B10"/>
    <mergeCell ref="E8:E10"/>
    <mergeCell ref="M40:M41"/>
    <mergeCell ref="N40:N41"/>
    <mergeCell ref="H40:H41"/>
    <mergeCell ref="H8:H10"/>
  </mergeCells>
  <printOptions/>
  <pageMargins left="0.5118110236220472" right="0.2362204724409449" top="0.7874015748031497" bottom="0.4330708661417323" header="0.2755905511811024" footer="0.1968503937007874"/>
  <pageSetup fitToHeight="2" horizontalDpi="600" verticalDpi="600" orientation="landscape" paperSize="9" scale="60" r:id="rId2"/>
  <rowBreaks count="1" manualBreakCount="1">
    <brk id="135" max="15" man="1"/>
  </rowBreaks>
  <drawing r:id="rId1"/>
</worksheet>
</file>

<file path=xl/worksheets/sheet3.xml><?xml version="1.0" encoding="utf-8"?>
<worksheet xmlns="http://schemas.openxmlformats.org/spreadsheetml/2006/main" xmlns:r="http://schemas.openxmlformats.org/officeDocument/2006/relationships">
  <dimension ref="A1:IV310"/>
  <sheetViews>
    <sheetView zoomScaleSheetLayoutView="100" zoomScalePageLayoutView="0" workbookViewId="0" topLeftCell="A1">
      <pane xSplit="3" ySplit="8" topLeftCell="H106" activePane="bottomRight" state="frozen"/>
      <selection pane="topLeft" activeCell="A1" sqref="A1"/>
      <selection pane="topRight" activeCell="D1" sqref="D1"/>
      <selection pane="bottomLeft" activeCell="A9" sqref="A9"/>
      <selection pane="bottomRight" activeCell="J6" sqref="J6:J8"/>
    </sheetView>
  </sheetViews>
  <sheetFormatPr defaultColWidth="9.00390625" defaultRowHeight="12.75"/>
  <cols>
    <col min="1" max="1" width="12.625" style="0" customWidth="1"/>
    <col min="2" max="2" width="9.625" style="38" customWidth="1"/>
    <col min="3" max="3" width="49.875" style="11" customWidth="1"/>
    <col min="4" max="4" width="14.125" style="6" customWidth="1"/>
    <col min="5" max="5" width="14.00390625" style="6" customWidth="1"/>
    <col min="6" max="6" width="13.375" style="0" customWidth="1"/>
    <col min="7" max="7" width="11.00390625" style="0" customWidth="1"/>
    <col min="8" max="8" width="9.25390625" style="0" customWidth="1"/>
    <col min="9" max="9" width="13.375" style="33" customWidth="1"/>
    <col min="10" max="10" width="11.375" style="0" customWidth="1"/>
    <col min="11" max="11" width="10.625" style="0" customWidth="1"/>
    <col min="12" max="12" width="9.875" style="0" customWidth="1"/>
    <col min="13" max="13" width="13.875" style="0" customWidth="1"/>
    <col min="14" max="14" width="13.75390625" style="0" customWidth="1"/>
    <col min="15" max="15" width="14.125" style="0" customWidth="1"/>
    <col min="16" max="16" width="15.125" style="6" customWidth="1"/>
  </cols>
  <sheetData>
    <row r="1" spans="2:3" ht="12.75">
      <c r="B1" s="32"/>
      <c r="C1" s="5"/>
    </row>
    <row r="2" spans="2:3" ht="12.75">
      <c r="B2" s="32"/>
      <c r="C2" s="5"/>
    </row>
    <row r="3" spans="2:3" ht="21" customHeight="1">
      <c r="B3" s="32"/>
      <c r="C3" s="5"/>
    </row>
    <row r="4" spans="2:16" ht="64.5" customHeight="1">
      <c r="B4" s="32"/>
      <c r="C4" s="24"/>
      <c r="D4" s="25"/>
      <c r="E4" s="25"/>
      <c r="F4" s="26"/>
      <c r="G4" s="26"/>
      <c r="H4" s="26"/>
      <c r="I4" s="34"/>
      <c r="J4" s="26"/>
      <c r="K4" s="26"/>
      <c r="L4" s="27"/>
      <c r="M4" s="27"/>
      <c r="N4" s="27"/>
      <c r="O4" s="27"/>
      <c r="P4" s="28" t="s">
        <v>332</v>
      </c>
    </row>
    <row r="5" spans="1:16" ht="23.25" customHeight="1">
      <c r="A5" s="500" t="s">
        <v>333</v>
      </c>
      <c r="B5" s="500" t="s">
        <v>185</v>
      </c>
      <c r="C5" s="94" t="s">
        <v>336</v>
      </c>
      <c r="D5" s="514" t="s">
        <v>183</v>
      </c>
      <c r="E5" s="515"/>
      <c r="F5" s="515"/>
      <c r="G5" s="515"/>
      <c r="H5" s="477"/>
      <c r="I5" s="514" t="s">
        <v>184</v>
      </c>
      <c r="J5" s="515"/>
      <c r="K5" s="515"/>
      <c r="L5" s="515"/>
      <c r="M5" s="515"/>
      <c r="N5" s="515"/>
      <c r="O5" s="524"/>
      <c r="P5" s="529" t="s">
        <v>207</v>
      </c>
    </row>
    <row r="6" spans="1:16" ht="19.5" customHeight="1">
      <c r="A6" s="501"/>
      <c r="B6" s="510"/>
      <c r="C6" s="532" t="s">
        <v>206</v>
      </c>
      <c r="D6" s="478" t="s">
        <v>208</v>
      </c>
      <c r="E6" s="462" t="s">
        <v>238</v>
      </c>
      <c r="F6" s="514" t="s">
        <v>209</v>
      </c>
      <c r="G6" s="524"/>
      <c r="H6" s="462" t="s">
        <v>239</v>
      </c>
      <c r="I6" s="478" t="s">
        <v>208</v>
      </c>
      <c r="J6" s="462" t="s">
        <v>238</v>
      </c>
      <c r="K6" s="514" t="s">
        <v>209</v>
      </c>
      <c r="L6" s="524"/>
      <c r="M6" s="462" t="s">
        <v>239</v>
      </c>
      <c r="N6" s="527" t="s">
        <v>209</v>
      </c>
      <c r="O6" s="528"/>
      <c r="P6" s="530"/>
    </row>
    <row r="7" spans="1:16" ht="12.75" customHeight="1">
      <c r="A7" s="498" t="s">
        <v>205</v>
      </c>
      <c r="B7" s="510"/>
      <c r="C7" s="533"/>
      <c r="D7" s="479"/>
      <c r="E7" s="463"/>
      <c r="F7" s="516" t="s">
        <v>337</v>
      </c>
      <c r="G7" s="516" t="s">
        <v>338</v>
      </c>
      <c r="H7" s="466"/>
      <c r="I7" s="479"/>
      <c r="J7" s="463"/>
      <c r="K7" s="516" t="s">
        <v>339</v>
      </c>
      <c r="L7" s="516" t="s">
        <v>340</v>
      </c>
      <c r="M7" s="466"/>
      <c r="N7" s="525" t="s">
        <v>210</v>
      </c>
      <c r="O7" s="23" t="s">
        <v>209</v>
      </c>
      <c r="P7" s="530"/>
    </row>
    <row r="8" spans="1:16" ht="90" customHeight="1">
      <c r="A8" s="499"/>
      <c r="B8" s="511"/>
      <c r="C8" s="534"/>
      <c r="D8" s="480"/>
      <c r="E8" s="463"/>
      <c r="F8" s="517"/>
      <c r="G8" s="517"/>
      <c r="H8" s="466"/>
      <c r="I8" s="480"/>
      <c r="J8" s="463"/>
      <c r="K8" s="517"/>
      <c r="L8" s="517"/>
      <c r="M8" s="466"/>
      <c r="N8" s="526"/>
      <c r="O8" s="20" t="s">
        <v>211</v>
      </c>
      <c r="P8" s="531"/>
    </row>
    <row r="9" spans="1:16" ht="15.75" customHeight="1">
      <c r="A9" s="29">
        <v>1</v>
      </c>
      <c r="B9" s="29" t="s">
        <v>181</v>
      </c>
      <c r="C9" s="30">
        <v>3</v>
      </c>
      <c r="D9" s="30">
        <v>4</v>
      </c>
      <c r="E9" s="30">
        <v>5</v>
      </c>
      <c r="F9" s="18">
        <v>6</v>
      </c>
      <c r="G9" s="18">
        <v>7</v>
      </c>
      <c r="H9" s="18">
        <v>8</v>
      </c>
      <c r="I9" s="30">
        <v>9</v>
      </c>
      <c r="J9" s="18">
        <v>10</v>
      </c>
      <c r="K9" s="18">
        <v>11</v>
      </c>
      <c r="L9" s="18">
        <v>12</v>
      </c>
      <c r="M9" s="18">
        <v>13</v>
      </c>
      <c r="N9" s="18">
        <v>14</v>
      </c>
      <c r="O9" s="18">
        <v>15</v>
      </c>
      <c r="P9" s="30" t="s">
        <v>124</v>
      </c>
    </row>
    <row r="10" spans="1:18" s="7" customFormat="1" ht="30.75" customHeight="1">
      <c r="A10" s="137" t="s">
        <v>341</v>
      </c>
      <c r="B10" s="137"/>
      <c r="C10" s="138" t="s">
        <v>342</v>
      </c>
      <c r="D10" s="263">
        <f>SUM(D20,D32,D43)</f>
        <v>727390</v>
      </c>
      <c r="E10" s="263">
        <f aca="true" t="shared" si="0" ref="E10:P10">SUM(E20,E32,E43)</f>
        <v>727390</v>
      </c>
      <c r="F10" s="263">
        <f t="shared" si="0"/>
        <v>0</v>
      </c>
      <c r="G10" s="263">
        <f t="shared" si="0"/>
        <v>0</v>
      </c>
      <c r="H10" s="263">
        <f t="shared" si="0"/>
        <v>0</v>
      </c>
      <c r="I10" s="263">
        <f t="shared" si="0"/>
        <v>357533</v>
      </c>
      <c r="J10" s="263">
        <f t="shared" si="0"/>
        <v>0</v>
      </c>
      <c r="K10" s="263">
        <f t="shared" si="0"/>
        <v>0</v>
      </c>
      <c r="L10" s="263">
        <f t="shared" si="0"/>
        <v>0</v>
      </c>
      <c r="M10" s="263">
        <f t="shared" si="0"/>
        <v>357533</v>
      </c>
      <c r="N10" s="263">
        <f t="shared" si="0"/>
        <v>357533</v>
      </c>
      <c r="O10" s="263">
        <f t="shared" si="0"/>
        <v>357533</v>
      </c>
      <c r="P10" s="263">
        <f t="shared" si="0"/>
        <v>1084923</v>
      </c>
      <c r="R10" s="8"/>
    </row>
    <row r="11" spans="1:18" s="7" customFormat="1" ht="19.5" customHeight="1" hidden="1">
      <c r="A11" s="139" t="s">
        <v>212</v>
      </c>
      <c r="B11" s="139" t="s">
        <v>212</v>
      </c>
      <c r="C11" s="140" t="s">
        <v>343</v>
      </c>
      <c r="D11" s="264">
        <f aca="true" t="shared" si="1" ref="D11:P11">SUM(D12)</f>
        <v>0</v>
      </c>
      <c r="E11" s="264">
        <f t="shared" si="1"/>
        <v>0</v>
      </c>
      <c r="F11" s="264">
        <f t="shared" si="1"/>
        <v>0</v>
      </c>
      <c r="G11" s="264">
        <f t="shared" si="1"/>
        <v>0</v>
      </c>
      <c r="H11" s="264">
        <f t="shared" si="1"/>
        <v>0</v>
      </c>
      <c r="I11" s="264">
        <f t="shared" si="1"/>
        <v>0</v>
      </c>
      <c r="J11" s="264">
        <f t="shared" si="1"/>
        <v>0</v>
      </c>
      <c r="K11" s="264">
        <f t="shared" si="1"/>
        <v>0</v>
      </c>
      <c r="L11" s="264">
        <f t="shared" si="1"/>
        <v>0</v>
      </c>
      <c r="M11" s="264">
        <f t="shared" si="1"/>
        <v>0</v>
      </c>
      <c r="N11" s="264">
        <f t="shared" si="1"/>
        <v>0</v>
      </c>
      <c r="O11" s="264">
        <f t="shared" si="1"/>
        <v>0</v>
      </c>
      <c r="P11" s="264">
        <f t="shared" si="1"/>
        <v>0</v>
      </c>
      <c r="R11" s="8"/>
    </row>
    <row r="12" spans="1:18" s="7" customFormat="1" ht="23.25" customHeight="1" hidden="1">
      <c r="A12" s="101" t="s">
        <v>213</v>
      </c>
      <c r="B12" s="101" t="s">
        <v>77</v>
      </c>
      <c r="C12" s="117" t="s">
        <v>344</v>
      </c>
      <c r="D12" s="265">
        <f aca="true" t="shared" si="2" ref="D12:D20">SUM(E12,H12)</f>
        <v>0</v>
      </c>
      <c r="E12" s="246"/>
      <c r="F12" s="319"/>
      <c r="G12" s="319"/>
      <c r="H12" s="319"/>
      <c r="I12" s="247">
        <f aca="true" t="shared" si="3" ref="I12:I25">SUM(J12,M12)</f>
        <v>0</v>
      </c>
      <c r="J12" s="259"/>
      <c r="K12" s="320"/>
      <c r="L12" s="320"/>
      <c r="M12" s="319"/>
      <c r="N12" s="319"/>
      <c r="O12" s="319"/>
      <c r="P12" s="247">
        <f aca="true" t="shared" si="4" ref="P12:P25">SUM(D12,I12)</f>
        <v>0</v>
      </c>
      <c r="R12" s="8"/>
    </row>
    <row r="13" spans="1:18" s="7" customFormat="1" ht="45.75" customHeight="1" hidden="1">
      <c r="A13" s="101" t="s">
        <v>74</v>
      </c>
      <c r="B13" s="101" t="s">
        <v>76</v>
      </c>
      <c r="C13" s="133" t="s">
        <v>75</v>
      </c>
      <c r="D13" s="265">
        <f t="shared" si="2"/>
        <v>0</v>
      </c>
      <c r="E13" s="246"/>
      <c r="F13" s="246"/>
      <c r="G13" s="246"/>
      <c r="H13" s="319"/>
      <c r="I13" s="247">
        <f t="shared" si="3"/>
        <v>0</v>
      </c>
      <c r="J13" s="259"/>
      <c r="K13" s="259"/>
      <c r="L13" s="259"/>
      <c r="M13" s="319"/>
      <c r="N13" s="319"/>
      <c r="O13" s="319"/>
      <c r="P13" s="247">
        <f t="shared" si="4"/>
        <v>0</v>
      </c>
      <c r="R13" s="8"/>
    </row>
    <row r="14" spans="1:18" s="7" customFormat="1" ht="23.25" customHeight="1" hidden="1">
      <c r="A14" s="101"/>
      <c r="B14" s="101"/>
      <c r="C14" s="133" t="s">
        <v>450</v>
      </c>
      <c r="D14" s="265">
        <f t="shared" si="2"/>
        <v>0</v>
      </c>
      <c r="E14" s="246"/>
      <c r="F14" s="246"/>
      <c r="G14" s="246"/>
      <c r="H14" s="319"/>
      <c r="I14" s="247">
        <f t="shared" si="3"/>
        <v>0</v>
      </c>
      <c r="J14" s="259"/>
      <c r="K14" s="259"/>
      <c r="L14" s="259"/>
      <c r="M14" s="319"/>
      <c r="N14" s="319"/>
      <c r="O14" s="319"/>
      <c r="P14" s="247">
        <f t="shared" si="4"/>
        <v>0</v>
      </c>
      <c r="R14" s="8"/>
    </row>
    <row r="15" spans="1:18" s="7" customFormat="1" ht="21" customHeight="1" hidden="1">
      <c r="A15" s="101"/>
      <c r="B15" s="101"/>
      <c r="C15" s="133" t="s">
        <v>448</v>
      </c>
      <c r="D15" s="265">
        <f t="shared" si="2"/>
        <v>0</v>
      </c>
      <c r="E15" s="246"/>
      <c r="F15" s="246"/>
      <c r="G15" s="246"/>
      <c r="H15" s="319"/>
      <c r="I15" s="247">
        <f t="shared" si="3"/>
        <v>0</v>
      </c>
      <c r="J15" s="259"/>
      <c r="K15" s="259"/>
      <c r="L15" s="259"/>
      <c r="M15" s="319"/>
      <c r="N15" s="319"/>
      <c r="O15" s="319"/>
      <c r="P15" s="247">
        <f t="shared" si="4"/>
        <v>0</v>
      </c>
      <c r="R15" s="8"/>
    </row>
    <row r="16" spans="1:18" s="7" customFormat="1" ht="26.25" customHeight="1" hidden="1">
      <c r="A16" s="101" t="s">
        <v>268</v>
      </c>
      <c r="B16" s="101" t="s">
        <v>276</v>
      </c>
      <c r="C16" s="102" t="s">
        <v>269</v>
      </c>
      <c r="D16" s="265">
        <f t="shared" si="2"/>
        <v>0</v>
      </c>
      <c r="E16" s="246"/>
      <c r="F16" s="246"/>
      <c r="G16" s="246"/>
      <c r="H16" s="319"/>
      <c r="I16" s="247">
        <f t="shared" si="3"/>
        <v>0</v>
      </c>
      <c r="J16" s="259"/>
      <c r="K16" s="259"/>
      <c r="L16" s="259"/>
      <c r="M16" s="321"/>
      <c r="N16" s="319"/>
      <c r="O16" s="319"/>
      <c r="P16" s="247">
        <f t="shared" si="4"/>
        <v>0</v>
      </c>
      <c r="R16" s="8"/>
    </row>
    <row r="17" spans="1:18" s="7" customFormat="1" ht="25.5" customHeight="1" hidden="1">
      <c r="A17" s="101" t="s">
        <v>270</v>
      </c>
      <c r="B17" s="101" t="s">
        <v>276</v>
      </c>
      <c r="C17" s="102" t="s">
        <v>271</v>
      </c>
      <c r="D17" s="265">
        <f t="shared" si="2"/>
        <v>0</v>
      </c>
      <c r="E17" s="266"/>
      <c r="F17" s="246"/>
      <c r="G17" s="246"/>
      <c r="H17" s="319"/>
      <c r="I17" s="247">
        <f t="shared" si="3"/>
        <v>0</v>
      </c>
      <c r="J17" s="259"/>
      <c r="K17" s="259"/>
      <c r="L17" s="259"/>
      <c r="M17" s="321"/>
      <c r="N17" s="319"/>
      <c r="O17" s="319"/>
      <c r="P17" s="247">
        <f t="shared" si="4"/>
        <v>0</v>
      </c>
      <c r="R17" s="8"/>
    </row>
    <row r="18" spans="1:18" s="7" customFormat="1" ht="35.25" customHeight="1" hidden="1">
      <c r="A18" s="101" t="s">
        <v>272</v>
      </c>
      <c r="B18" s="101" t="s">
        <v>276</v>
      </c>
      <c r="C18" s="102" t="s">
        <v>273</v>
      </c>
      <c r="D18" s="265">
        <f t="shared" si="2"/>
        <v>0</v>
      </c>
      <c r="E18" s="266"/>
      <c r="F18" s="246"/>
      <c r="G18" s="246"/>
      <c r="H18" s="319"/>
      <c r="I18" s="247">
        <f t="shared" si="3"/>
        <v>0</v>
      </c>
      <c r="J18" s="259"/>
      <c r="K18" s="259"/>
      <c r="L18" s="259"/>
      <c r="M18" s="321"/>
      <c r="N18" s="319"/>
      <c r="O18" s="319"/>
      <c r="P18" s="247">
        <f t="shared" si="4"/>
        <v>0</v>
      </c>
      <c r="R18" s="8"/>
    </row>
    <row r="19" spans="1:18" s="7" customFormat="1" ht="24.75" customHeight="1" hidden="1">
      <c r="A19" s="101" t="s">
        <v>274</v>
      </c>
      <c r="B19" s="101" t="s">
        <v>276</v>
      </c>
      <c r="C19" s="102" t="s">
        <v>275</v>
      </c>
      <c r="D19" s="265">
        <f t="shared" si="2"/>
        <v>0</v>
      </c>
      <c r="E19" s="246"/>
      <c r="F19" s="246"/>
      <c r="G19" s="246"/>
      <c r="H19" s="319"/>
      <c r="I19" s="247">
        <f t="shared" si="3"/>
        <v>0</v>
      </c>
      <c r="J19" s="259"/>
      <c r="K19" s="259"/>
      <c r="L19" s="259"/>
      <c r="M19" s="321"/>
      <c r="N19" s="319"/>
      <c r="O19" s="319"/>
      <c r="P19" s="247">
        <f t="shared" si="4"/>
        <v>0</v>
      </c>
      <c r="R19" s="8"/>
    </row>
    <row r="20" spans="1:16" s="1" customFormat="1" ht="23.25" customHeight="1">
      <c r="A20" s="101" t="s">
        <v>254</v>
      </c>
      <c r="B20" s="101" t="s">
        <v>88</v>
      </c>
      <c r="C20" s="141" t="s">
        <v>345</v>
      </c>
      <c r="D20" s="265">
        <f t="shared" si="2"/>
        <v>-50000</v>
      </c>
      <c r="E20" s="258">
        <v>-50000</v>
      </c>
      <c r="F20" s="259"/>
      <c r="G20" s="259"/>
      <c r="H20" s="259"/>
      <c r="I20" s="247">
        <f t="shared" si="3"/>
        <v>0</v>
      </c>
      <c r="J20" s="259"/>
      <c r="K20" s="322"/>
      <c r="L20" s="322"/>
      <c r="M20" s="323"/>
      <c r="N20" s="322"/>
      <c r="O20" s="322"/>
      <c r="P20" s="247">
        <f t="shared" si="4"/>
        <v>-50000</v>
      </c>
    </row>
    <row r="21" spans="1:18" s="7" customFormat="1" ht="23.25" customHeight="1" hidden="1">
      <c r="A21" s="101" t="s">
        <v>257</v>
      </c>
      <c r="B21" s="101" t="s">
        <v>89</v>
      </c>
      <c r="C21" s="141" t="s">
        <v>258</v>
      </c>
      <c r="D21" s="265">
        <f aca="true" t="shared" si="5" ref="D21:D60">SUM(E21,H21)</f>
        <v>0</v>
      </c>
      <c r="E21" s="267"/>
      <c r="F21" s="259"/>
      <c r="G21" s="259"/>
      <c r="H21" s="259"/>
      <c r="I21" s="247">
        <f t="shared" si="3"/>
        <v>0</v>
      </c>
      <c r="J21" s="259"/>
      <c r="K21" s="322"/>
      <c r="L21" s="322"/>
      <c r="M21" s="323"/>
      <c r="N21" s="322"/>
      <c r="O21" s="322"/>
      <c r="P21" s="247">
        <f t="shared" si="4"/>
        <v>0</v>
      </c>
      <c r="R21" s="8"/>
    </row>
    <row r="22" spans="1:18" s="7" customFormat="1" ht="20.25" customHeight="1" hidden="1">
      <c r="A22" s="112" t="s">
        <v>259</v>
      </c>
      <c r="B22" s="112" t="s">
        <v>89</v>
      </c>
      <c r="C22" s="133" t="s">
        <v>260</v>
      </c>
      <c r="D22" s="265">
        <f t="shared" si="5"/>
        <v>0</v>
      </c>
      <c r="E22" s="267"/>
      <c r="F22" s="259"/>
      <c r="G22" s="255"/>
      <c r="H22" s="255"/>
      <c r="I22" s="247">
        <f t="shared" si="3"/>
        <v>0</v>
      </c>
      <c r="J22" s="255"/>
      <c r="K22" s="255"/>
      <c r="L22" s="255"/>
      <c r="M22" s="324"/>
      <c r="N22" s="255"/>
      <c r="O22" s="255"/>
      <c r="P22" s="247">
        <f t="shared" si="4"/>
        <v>0</v>
      </c>
      <c r="R22" s="8"/>
    </row>
    <row r="23" spans="1:18" s="7" customFormat="1" ht="30" customHeight="1" hidden="1">
      <c r="A23" s="112" t="s">
        <v>261</v>
      </c>
      <c r="B23" s="112" t="s">
        <v>89</v>
      </c>
      <c r="C23" s="133" t="s">
        <v>262</v>
      </c>
      <c r="D23" s="265">
        <f t="shared" si="5"/>
        <v>0</v>
      </c>
      <c r="E23" s="258"/>
      <c r="F23" s="255"/>
      <c r="G23" s="255"/>
      <c r="H23" s="255"/>
      <c r="I23" s="247">
        <f t="shared" si="3"/>
        <v>0</v>
      </c>
      <c r="J23" s="255"/>
      <c r="K23" s="255"/>
      <c r="L23" s="255"/>
      <c r="M23" s="324"/>
      <c r="N23" s="255"/>
      <c r="O23" s="255"/>
      <c r="P23" s="247">
        <f t="shared" si="4"/>
        <v>0</v>
      </c>
      <c r="R23" s="8"/>
    </row>
    <row r="24" spans="1:18" s="7" customFormat="1" ht="29.25" customHeight="1" hidden="1">
      <c r="A24" s="101" t="s">
        <v>263</v>
      </c>
      <c r="B24" s="101" t="s">
        <v>89</v>
      </c>
      <c r="C24" s="141" t="s">
        <v>346</v>
      </c>
      <c r="D24" s="265">
        <f t="shared" si="5"/>
        <v>0</v>
      </c>
      <c r="E24" s="258"/>
      <c r="F24" s="259"/>
      <c r="G24" s="259"/>
      <c r="H24" s="259"/>
      <c r="I24" s="247">
        <f t="shared" si="3"/>
        <v>0</v>
      </c>
      <c r="J24" s="259"/>
      <c r="K24" s="322"/>
      <c r="L24" s="322"/>
      <c r="M24" s="323"/>
      <c r="N24" s="322"/>
      <c r="O24" s="322"/>
      <c r="P24" s="247">
        <f t="shared" si="4"/>
        <v>0</v>
      </c>
      <c r="R24" s="8"/>
    </row>
    <row r="25" spans="1:18" s="7" customFormat="1" ht="30.75" customHeight="1" hidden="1">
      <c r="A25" s="101" t="s">
        <v>264</v>
      </c>
      <c r="B25" s="101" t="s">
        <v>89</v>
      </c>
      <c r="C25" s="141" t="s">
        <v>347</v>
      </c>
      <c r="D25" s="265">
        <f t="shared" si="5"/>
        <v>0</v>
      </c>
      <c r="E25" s="267"/>
      <c r="F25" s="259"/>
      <c r="G25" s="259"/>
      <c r="H25" s="259"/>
      <c r="I25" s="247">
        <f t="shared" si="3"/>
        <v>0</v>
      </c>
      <c r="J25" s="259"/>
      <c r="K25" s="322"/>
      <c r="L25" s="322"/>
      <c r="M25" s="323"/>
      <c r="N25" s="322"/>
      <c r="O25" s="322"/>
      <c r="P25" s="247">
        <f t="shared" si="4"/>
        <v>0</v>
      </c>
      <c r="R25" s="8"/>
    </row>
    <row r="26" spans="1:18" s="7" customFormat="1" ht="22.5" customHeight="1" hidden="1">
      <c r="A26" s="114" t="s">
        <v>265</v>
      </c>
      <c r="B26" s="114" t="s">
        <v>89</v>
      </c>
      <c r="C26" s="133" t="s">
        <v>266</v>
      </c>
      <c r="D26" s="265">
        <f t="shared" si="5"/>
        <v>0</v>
      </c>
      <c r="E26" s="246"/>
      <c r="F26" s="260"/>
      <c r="G26" s="260"/>
      <c r="H26" s="260"/>
      <c r="I26" s="261">
        <f aca="true" t="shared" si="6" ref="I26:I35">SUM(J26,M26)</f>
        <v>0</v>
      </c>
      <c r="J26" s="260"/>
      <c r="K26" s="260"/>
      <c r="L26" s="260"/>
      <c r="M26" s="325"/>
      <c r="N26" s="260"/>
      <c r="O26" s="260"/>
      <c r="P26" s="261">
        <f>SUM(I26,D26)</f>
        <v>0</v>
      </c>
      <c r="R26" s="8"/>
    </row>
    <row r="27" spans="1:18" s="7" customFormat="1" ht="30.75" customHeight="1" hidden="1">
      <c r="A27" s="114" t="s">
        <v>155</v>
      </c>
      <c r="B27" s="114" t="s">
        <v>89</v>
      </c>
      <c r="C27" s="133" t="s">
        <v>393</v>
      </c>
      <c r="D27" s="265">
        <f>SUM(E27,H27)</f>
        <v>0</v>
      </c>
      <c r="E27" s="246"/>
      <c r="F27" s="260"/>
      <c r="G27" s="260"/>
      <c r="H27" s="260"/>
      <c r="I27" s="261">
        <f>SUM(J27,M27)</f>
        <v>0</v>
      </c>
      <c r="J27" s="260"/>
      <c r="K27" s="260"/>
      <c r="L27" s="260"/>
      <c r="M27" s="325"/>
      <c r="N27" s="260"/>
      <c r="O27" s="260"/>
      <c r="P27" s="261">
        <f>SUM(I27,D27)</f>
        <v>0</v>
      </c>
      <c r="R27" s="8"/>
    </row>
    <row r="28" spans="1:18" s="7" customFormat="1" ht="53.25" customHeight="1" hidden="1">
      <c r="A28" s="31" t="s">
        <v>267</v>
      </c>
      <c r="B28" s="31" t="s">
        <v>89</v>
      </c>
      <c r="C28" s="128" t="s">
        <v>277</v>
      </c>
      <c r="D28" s="265">
        <f t="shared" si="5"/>
        <v>0</v>
      </c>
      <c r="E28" s="266"/>
      <c r="F28" s="260"/>
      <c r="G28" s="260"/>
      <c r="H28" s="260"/>
      <c r="I28" s="261">
        <f t="shared" si="6"/>
        <v>0</v>
      </c>
      <c r="J28" s="260"/>
      <c r="K28" s="260"/>
      <c r="L28" s="260"/>
      <c r="M28" s="325"/>
      <c r="N28" s="260"/>
      <c r="O28" s="260"/>
      <c r="P28" s="261">
        <f>SUM(I28,D28)</f>
        <v>0</v>
      </c>
      <c r="R28" s="8"/>
    </row>
    <row r="29" spans="1:18" s="7" customFormat="1" ht="25.5" customHeight="1" hidden="1">
      <c r="A29" s="114" t="s">
        <v>113</v>
      </c>
      <c r="B29" s="119" t="s">
        <v>90</v>
      </c>
      <c r="C29" s="133" t="s">
        <v>114</v>
      </c>
      <c r="D29" s="265">
        <f>SUM(E29,H29)</f>
        <v>0</v>
      </c>
      <c r="E29" s="246"/>
      <c r="F29" s="260"/>
      <c r="G29" s="260"/>
      <c r="H29" s="260"/>
      <c r="I29" s="261">
        <f t="shared" si="6"/>
        <v>0</v>
      </c>
      <c r="J29" s="260"/>
      <c r="K29" s="260"/>
      <c r="L29" s="260"/>
      <c r="M29" s="325"/>
      <c r="N29" s="260"/>
      <c r="O29" s="260"/>
      <c r="P29" s="261">
        <f>SUM(I29,D29)</f>
        <v>0</v>
      </c>
      <c r="R29" s="8"/>
    </row>
    <row r="30" spans="1:18" s="7" customFormat="1" ht="27.75" customHeight="1" hidden="1">
      <c r="A30" s="114" t="s">
        <v>285</v>
      </c>
      <c r="B30" s="114" t="s">
        <v>90</v>
      </c>
      <c r="C30" s="133" t="s">
        <v>286</v>
      </c>
      <c r="D30" s="265">
        <f t="shared" si="5"/>
        <v>0</v>
      </c>
      <c r="E30" s="268"/>
      <c r="F30" s="260"/>
      <c r="G30" s="260"/>
      <c r="H30" s="260"/>
      <c r="I30" s="261">
        <f t="shared" si="6"/>
        <v>0</v>
      </c>
      <c r="J30" s="260"/>
      <c r="K30" s="260"/>
      <c r="L30" s="260"/>
      <c r="M30" s="260"/>
      <c r="N30" s="260"/>
      <c r="O30" s="260"/>
      <c r="P30" s="261">
        <f>SUM(I30,D30)</f>
        <v>0</v>
      </c>
      <c r="R30" s="8"/>
    </row>
    <row r="31" spans="1:18" s="7" customFormat="1" ht="27.75" customHeight="1" hidden="1">
      <c r="A31" s="114" t="s">
        <v>44</v>
      </c>
      <c r="B31" s="114" t="s">
        <v>90</v>
      </c>
      <c r="C31" s="102" t="s">
        <v>45</v>
      </c>
      <c r="D31" s="265">
        <f t="shared" si="5"/>
        <v>0</v>
      </c>
      <c r="E31" s="268"/>
      <c r="F31" s="260"/>
      <c r="G31" s="260"/>
      <c r="H31" s="260"/>
      <c r="I31" s="261">
        <f t="shared" si="6"/>
        <v>0</v>
      </c>
      <c r="J31" s="260"/>
      <c r="K31" s="260"/>
      <c r="L31" s="260"/>
      <c r="M31" s="260"/>
      <c r="N31" s="260"/>
      <c r="O31" s="260"/>
      <c r="P31" s="247">
        <f aca="true" t="shared" si="7" ref="P31:P52">SUM(D31,I31)</f>
        <v>0</v>
      </c>
      <c r="R31" s="8"/>
    </row>
    <row r="32" spans="1:18" s="7" customFormat="1" ht="23.25" customHeight="1">
      <c r="A32" s="101" t="s">
        <v>287</v>
      </c>
      <c r="B32" s="101" t="s">
        <v>91</v>
      </c>
      <c r="C32" s="141" t="s">
        <v>348</v>
      </c>
      <c r="D32" s="265">
        <v>777390</v>
      </c>
      <c r="E32" s="258">
        <v>777390</v>
      </c>
      <c r="F32" s="259"/>
      <c r="G32" s="259"/>
      <c r="H32" s="259"/>
      <c r="I32" s="261">
        <f t="shared" si="6"/>
        <v>29193</v>
      </c>
      <c r="J32" s="259"/>
      <c r="K32" s="259"/>
      <c r="L32" s="259"/>
      <c r="M32" s="259">
        <v>29193</v>
      </c>
      <c r="N32" s="259">
        <v>29193</v>
      </c>
      <c r="O32" s="259">
        <v>29193</v>
      </c>
      <c r="P32" s="247">
        <f t="shared" si="7"/>
        <v>806583</v>
      </c>
      <c r="R32" s="8"/>
    </row>
    <row r="33" spans="1:18" s="7" customFormat="1" ht="17.25" customHeight="1">
      <c r="A33" s="101"/>
      <c r="B33" s="101"/>
      <c r="C33" s="141" t="s">
        <v>52</v>
      </c>
      <c r="D33" s="246">
        <v>50000</v>
      </c>
      <c r="E33" s="258">
        <v>50000</v>
      </c>
      <c r="F33" s="259"/>
      <c r="G33" s="259"/>
      <c r="H33" s="259"/>
      <c r="I33" s="261"/>
      <c r="J33" s="259"/>
      <c r="K33" s="259"/>
      <c r="L33" s="259"/>
      <c r="M33" s="259"/>
      <c r="N33" s="259"/>
      <c r="O33" s="259"/>
      <c r="P33" s="258">
        <f t="shared" si="7"/>
        <v>50000</v>
      </c>
      <c r="R33" s="8"/>
    </row>
    <row r="34" spans="1:18" s="7" customFormat="1" ht="33.75" customHeight="1" hidden="1">
      <c r="A34" s="114" t="s">
        <v>42</v>
      </c>
      <c r="B34" s="114" t="s">
        <v>91</v>
      </c>
      <c r="C34" s="102" t="s">
        <v>43</v>
      </c>
      <c r="D34" s="265">
        <f t="shared" si="5"/>
        <v>0</v>
      </c>
      <c r="E34" s="258"/>
      <c r="F34" s="259"/>
      <c r="G34" s="259"/>
      <c r="H34" s="259"/>
      <c r="I34" s="261">
        <f t="shared" si="6"/>
        <v>0</v>
      </c>
      <c r="J34" s="259"/>
      <c r="K34" s="259"/>
      <c r="L34" s="259"/>
      <c r="M34" s="259"/>
      <c r="N34" s="259"/>
      <c r="O34" s="259"/>
      <c r="P34" s="247">
        <f t="shared" si="7"/>
        <v>0</v>
      </c>
      <c r="R34" s="8"/>
    </row>
    <row r="35" spans="1:18" s="7" customFormat="1" ht="166.5" customHeight="1" hidden="1">
      <c r="A35" s="101" t="s">
        <v>160</v>
      </c>
      <c r="B35" s="101" t="s">
        <v>109</v>
      </c>
      <c r="C35" s="142" t="s">
        <v>110</v>
      </c>
      <c r="D35" s="265">
        <f t="shared" si="5"/>
        <v>0</v>
      </c>
      <c r="E35" s="267"/>
      <c r="F35" s="259"/>
      <c r="G35" s="259"/>
      <c r="H35" s="259"/>
      <c r="I35" s="261">
        <f t="shared" si="6"/>
        <v>0</v>
      </c>
      <c r="J35" s="259"/>
      <c r="K35" s="322"/>
      <c r="L35" s="322"/>
      <c r="M35" s="323"/>
      <c r="N35" s="322"/>
      <c r="O35" s="322"/>
      <c r="P35" s="247">
        <f t="shared" si="7"/>
        <v>0</v>
      </c>
      <c r="R35" s="8"/>
    </row>
    <row r="36" spans="1:18" s="7" customFormat="1" ht="24" customHeight="1" hidden="1">
      <c r="A36" s="101" t="s">
        <v>303</v>
      </c>
      <c r="B36" s="101" t="s">
        <v>85</v>
      </c>
      <c r="C36" s="141" t="s">
        <v>304</v>
      </c>
      <c r="D36" s="265">
        <f t="shared" si="5"/>
        <v>0</v>
      </c>
      <c r="E36" s="258"/>
      <c r="F36" s="259"/>
      <c r="G36" s="259"/>
      <c r="H36" s="259"/>
      <c r="I36" s="247">
        <f aca="true" t="shared" si="8" ref="I36:I52">SUM(J36,M36)</f>
        <v>0</v>
      </c>
      <c r="J36" s="259"/>
      <c r="K36" s="322"/>
      <c r="L36" s="322"/>
      <c r="M36" s="326"/>
      <c r="N36" s="259"/>
      <c r="O36" s="259"/>
      <c r="P36" s="247">
        <f t="shared" si="7"/>
        <v>0</v>
      </c>
      <c r="R36" s="8"/>
    </row>
    <row r="37" spans="1:16" ht="29.25" customHeight="1" hidden="1">
      <c r="A37" s="114">
        <v>150101</v>
      </c>
      <c r="B37" s="124" t="s">
        <v>97</v>
      </c>
      <c r="C37" s="143" t="s">
        <v>307</v>
      </c>
      <c r="D37" s="265">
        <f t="shared" si="5"/>
        <v>0</v>
      </c>
      <c r="E37" s="266"/>
      <c r="F37" s="327"/>
      <c r="G37" s="327"/>
      <c r="H37" s="327"/>
      <c r="I37" s="247">
        <f t="shared" si="8"/>
        <v>0</v>
      </c>
      <c r="J37" s="327"/>
      <c r="K37" s="327"/>
      <c r="L37" s="327"/>
      <c r="M37" s="328"/>
      <c r="N37" s="327"/>
      <c r="O37" s="327"/>
      <c r="P37" s="247">
        <f t="shared" si="7"/>
        <v>0</v>
      </c>
    </row>
    <row r="38" spans="1:16" ht="29.25" customHeight="1" hidden="1">
      <c r="A38" s="124" t="s">
        <v>70</v>
      </c>
      <c r="B38" s="124" t="s">
        <v>92</v>
      </c>
      <c r="C38" s="143" t="s">
        <v>195</v>
      </c>
      <c r="D38" s="265">
        <f t="shared" si="5"/>
        <v>0</v>
      </c>
      <c r="E38" s="266"/>
      <c r="F38" s="327"/>
      <c r="G38" s="327"/>
      <c r="H38" s="327"/>
      <c r="I38" s="247">
        <f t="shared" si="8"/>
        <v>0</v>
      </c>
      <c r="J38" s="327"/>
      <c r="K38" s="327"/>
      <c r="L38" s="327"/>
      <c r="M38" s="329"/>
      <c r="N38" s="327"/>
      <c r="O38" s="327"/>
      <c r="P38" s="247">
        <f t="shared" si="7"/>
        <v>0</v>
      </c>
    </row>
    <row r="39" spans="1:16" ht="20.25" customHeight="1" hidden="1">
      <c r="A39" s="101" t="s">
        <v>245</v>
      </c>
      <c r="B39" s="124" t="s">
        <v>93</v>
      </c>
      <c r="C39" s="141" t="s">
        <v>204</v>
      </c>
      <c r="D39" s="265">
        <f t="shared" si="5"/>
        <v>0</v>
      </c>
      <c r="E39" s="246"/>
      <c r="F39" s="327"/>
      <c r="G39" s="327"/>
      <c r="H39" s="327"/>
      <c r="I39" s="247">
        <f t="shared" si="8"/>
        <v>0</v>
      </c>
      <c r="J39" s="327"/>
      <c r="K39" s="327"/>
      <c r="L39" s="327"/>
      <c r="M39" s="329"/>
      <c r="N39" s="327"/>
      <c r="O39" s="327"/>
      <c r="P39" s="247">
        <f t="shared" si="7"/>
        <v>0</v>
      </c>
    </row>
    <row r="40" spans="1:18" s="7" customFormat="1" ht="45.75" customHeight="1" hidden="1">
      <c r="A40" s="101" t="s">
        <v>349</v>
      </c>
      <c r="B40" s="101" t="s">
        <v>94</v>
      </c>
      <c r="C40" s="141" t="s">
        <v>312</v>
      </c>
      <c r="D40" s="265">
        <f t="shared" si="5"/>
        <v>0</v>
      </c>
      <c r="E40" s="258"/>
      <c r="F40" s="259"/>
      <c r="G40" s="259"/>
      <c r="H40" s="259"/>
      <c r="I40" s="247">
        <f t="shared" si="8"/>
        <v>0</v>
      </c>
      <c r="J40" s="259"/>
      <c r="K40" s="322"/>
      <c r="L40" s="322"/>
      <c r="M40" s="259"/>
      <c r="N40" s="259"/>
      <c r="O40" s="259"/>
      <c r="P40" s="247">
        <f t="shared" si="7"/>
        <v>0</v>
      </c>
      <c r="R40" s="8"/>
    </row>
    <row r="41" spans="1:16" s="1" customFormat="1" ht="24.75" customHeight="1" hidden="1">
      <c r="A41" s="114" t="s">
        <v>115</v>
      </c>
      <c r="B41" s="119" t="s">
        <v>119</v>
      </c>
      <c r="C41" s="102" t="s">
        <v>116</v>
      </c>
      <c r="D41" s="265">
        <f aca="true" t="shared" si="9" ref="D41:D46">SUM(E41,H41)</f>
        <v>0</v>
      </c>
      <c r="E41" s="266"/>
      <c r="F41" s="327"/>
      <c r="G41" s="327"/>
      <c r="H41" s="327"/>
      <c r="I41" s="261">
        <f>SUM(J41,M41)</f>
        <v>0</v>
      </c>
      <c r="J41" s="327"/>
      <c r="K41" s="327"/>
      <c r="L41" s="327"/>
      <c r="M41" s="329"/>
      <c r="N41" s="327"/>
      <c r="O41" s="327"/>
      <c r="P41" s="247">
        <f aca="true" t="shared" si="10" ref="P41:P46">SUM(D41,I41)</f>
        <v>0</v>
      </c>
    </row>
    <row r="42" spans="1:16" s="1" customFormat="1" ht="21.75" customHeight="1" hidden="1">
      <c r="A42" s="114" t="s">
        <v>313</v>
      </c>
      <c r="B42" s="119" t="s">
        <v>123</v>
      </c>
      <c r="C42" s="102" t="s">
        <v>314</v>
      </c>
      <c r="D42" s="265">
        <f t="shared" si="9"/>
        <v>0</v>
      </c>
      <c r="E42" s="266"/>
      <c r="F42" s="327"/>
      <c r="G42" s="327"/>
      <c r="H42" s="327"/>
      <c r="I42" s="261">
        <f>SUM(J42,M42)</f>
        <v>0</v>
      </c>
      <c r="J42" s="327"/>
      <c r="K42" s="327"/>
      <c r="L42" s="327"/>
      <c r="M42" s="329"/>
      <c r="N42" s="327"/>
      <c r="O42" s="327"/>
      <c r="P42" s="247">
        <f t="shared" si="10"/>
        <v>0</v>
      </c>
    </row>
    <row r="43" spans="1:16" s="1" customFormat="1" ht="40.5" customHeight="1">
      <c r="A43" s="114" t="s">
        <v>125</v>
      </c>
      <c r="B43" s="119" t="s">
        <v>97</v>
      </c>
      <c r="C43" s="127" t="s">
        <v>127</v>
      </c>
      <c r="D43" s="265">
        <f t="shared" si="9"/>
        <v>0</v>
      </c>
      <c r="E43" s="266"/>
      <c r="F43" s="327"/>
      <c r="G43" s="327"/>
      <c r="H43" s="327"/>
      <c r="I43" s="261">
        <v>328340</v>
      </c>
      <c r="J43" s="327"/>
      <c r="K43" s="327"/>
      <c r="L43" s="327"/>
      <c r="M43" s="328">
        <v>328340</v>
      </c>
      <c r="N43" s="327">
        <v>328340</v>
      </c>
      <c r="O43" s="327">
        <v>328340</v>
      </c>
      <c r="P43" s="247">
        <f t="shared" si="10"/>
        <v>328340</v>
      </c>
    </row>
    <row r="44" spans="1:16" ht="24" customHeight="1" hidden="1">
      <c r="A44" s="114" t="s">
        <v>122</v>
      </c>
      <c r="B44" s="114" t="s">
        <v>123</v>
      </c>
      <c r="C44" s="128" t="s">
        <v>309</v>
      </c>
      <c r="D44" s="265">
        <f t="shared" si="9"/>
        <v>0</v>
      </c>
      <c r="E44" s="266"/>
      <c r="F44" s="330"/>
      <c r="G44" s="330"/>
      <c r="H44" s="246"/>
      <c r="I44" s="261">
        <f>SUM(M44,J44)</f>
        <v>0</v>
      </c>
      <c r="J44" s="330"/>
      <c r="K44" s="330"/>
      <c r="L44" s="330"/>
      <c r="M44" s="328"/>
      <c r="N44" s="328"/>
      <c r="O44" s="328"/>
      <c r="P44" s="247">
        <f t="shared" si="10"/>
        <v>0</v>
      </c>
    </row>
    <row r="45" spans="1:16" s="1" customFormat="1" ht="19.5" customHeight="1" hidden="1">
      <c r="A45" s="131" t="s">
        <v>117</v>
      </c>
      <c r="B45" s="144" t="s">
        <v>120</v>
      </c>
      <c r="C45" s="127" t="s">
        <v>118</v>
      </c>
      <c r="D45" s="265">
        <f t="shared" si="9"/>
        <v>0</v>
      </c>
      <c r="E45" s="266"/>
      <c r="F45" s="327"/>
      <c r="G45" s="327"/>
      <c r="H45" s="327"/>
      <c r="I45" s="261">
        <f>SUM(J45,M45)</f>
        <v>0</v>
      </c>
      <c r="J45" s="327"/>
      <c r="K45" s="327"/>
      <c r="L45" s="327"/>
      <c r="M45" s="329"/>
      <c r="N45" s="327"/>
      <c r="O45" s="327"/>
      <c r="P45" s="247">
        <f t="shared" si="10"/>
        <v>0</v>
      </c>
    </row>
    <row r="46" spans="1:16" s="1" customFormat="1" ht="29.25" customHeight="1" hidden="1">
      <c r="A46" s="131" t="s">
        <v>379</v>
      </c>
      <c r="B46" s="131" t="s">
        <v>381</v>
      </c>
      <c r="C46" s="127" t="s">
        <v>380</v>
      </c>
      <c r="D46" s="265">
        <f t="shared" si="9"/>
        <v>0</v>
      </c>
      <c r="E46" s="266"/>
      <c r="F46" s="327"/>
      <c r="G46" s="327"/>
      <c r="H46" s="327"/>
      <c r="I46" s="261">
        <f>SUM(J46,M46)</f>
        <v>0</v>
      </c>
      <c r="J46" s="327"/>
      <c r="K46" s="327"/>
      <c r="L46" s="327"/>
      <c r="M46" s="329"/>
      <c r="N46" s="327"/>
      <c r="O46" s="327"/>
      <c r="P46" s="247">
        <f t="shared" si="10"/>
        <v>0</v>
      </c>
    </row>
    <row r="47" spans="1:16" s="1" customFormat="1" ht="40.5" customHeight="1" hidden="1">
      <c r="A47" s="131" t="s">
        <v>67</v>
      </c>
      <c r="B47" s="131" t="s">
        <v>130</v>
      </c>
      <c r="C47" s="127" t="s">
        <v>68</v>
      </c>
      <c r="D47" s="265">
        <f t="shared" si="5"/>
        <v>0</v>
      </c>
      <c r="E47" s="246"/>
      <c r="F47" s="327"/>
      <c r="G47" s="327"/>
      <c r="H47" s="327"/>
      <c r="I47" s="261">
        <f t="shared" si="8"/>
        <v>0</v>
      </c>
      <c r="J47" s="327"/>
      <c r="K47" s="327"/>
      <c r="L47" s="327"/>
      <c r="M47" s="329"/>
      <c r="N47" s="327"/>
      <c r="O47" s="327"/>
      <c r="P47" s="247">
        <f t="shared" si="7"/>
        <v>0</v>
      </c>
    </row>
    <row r="48" spans="1:16" s="1" customFormat="1" ht="27" customHeight="1" hidden="1">
      <c r="A48" s="131" t="s">
        <v>108</v>
      </c>
      <c r="B48" s="131" t="s">
        <v>112</v>
      </c>
      <c r="C48" s="127" t="s">
        <v>111</v>
      </c>
      <c r="D48" s="265">
        <f t="shared" si="5"/>
        <v>0</v>
      </c>
      <c r="E48" s="266"/>
      <c r="F48" s="327"/>
      <c r="G48" s="327"/>
      <c r="H48" s="327"/>
      <c r="I48" s="261">
        <f t="shared" si="8"/>
        <v>0</v>
      </c>
      <c r="J48" s="327"/>
      <c r="K48" s="327"/>
      <c r="L48" s="327"/>
      <c r="M48" s="329"/>
      <c r="N48" s="327"/>
      <c r="O48" s="327"/>
      <c r="P48" s="247">
        <f t="shared" si="7"/>
        <v>0</v>
      </c>
    </row>
    <row r="49" spans="1:16" ht="20.25" customHeight="1" hidden="1">
      <c r="A49" s="114">
        <v>240601</v>
      </c>
      <c r="B49" s="114" t="s">
        <v>126</v>
      </c>
      <c r="C49" s="102" t="s">
        <v>325</v>
      </c>
      <c r="D49" s="265">
        <f t="shared" si="5"/>
        <v>0</v>
      </c>
      <c r="E49" s="266"/>
      <c r="F49" s="327"/>
      <c r="G49" s="327"/>
      <c r="H49" s="327"/>
      <c r="I49" s="261">
        <f t="shared" si="8"/>
        <v>0</v>
      </c>
      <c r="J49" s="331"/>
      <c r="K49" s="331"/>
      <c r="L49" s="331"/>
      <c r="M49" s="332"/>
      <c r="N49" s="331"/>
      <c r="O49" s="327"/>
      <c r="P49" s="247">
        <f t="shared" si="7"/>
        <v>0</v>
      </c>
    </row>
    <row r="50" spans="1:16" ht="25.5" customHeight="1" hidden="1">
      <c r="A50" s="114">
        <v>240604</v>
      </c>
      <c r="B50" s="114" t="s">
        <v>120</v>
      </c>
      <c r="C50" s="133" t="s">
        <v>326</v>
      </c>
      <c r="D50" s="265">
        <f t="shared" si="5"/>
        <v>0</v>
      </c>
      <c r="E50" s="266"/>
      <c r="F50" s="327"/>
      <c r="G50" s="327"/>
      <c r="H50" s="327"/>
      <c r="I50" s="261">
        <f t="shared" si="8"/>
        <v>0</v>
      </c>
      <c r="J50" s="331"/>
      <c r="K50" s="331"/>
      <c r="L50" s="331"/>
      <c r="M50" s="332"/>
      <c r="N50" s="331"/>
      <c r="O50" s="327"/>
      <c r="P50" s="247">
        <f t="shared" si="7"/>
        <v>0</v>
      </c>
    </row>
    <row r="51" spans="1:16" ht="30" customHeight="1" hidden="1">
      <c r="A51" s="114" t="s">
        <v>376</v>
      </c>
      <c r="B51" s="114" t="s">
        <v>378</v>
      </c>
      <c r="C51" s="102" t="s">
        <v>377</v>
      </c>
      <c r="D51" s="265">
        <f t="shared" si="5"/>
        <v>0</v>
      </c>
      <c r="E51" s="266"/>
      <c r="F51" s="327"/>
      <c r="G51" s="327"/>
      <c r="H51" s="327"/>
      <c r="I51" s="261">
        <f t="shared" si="8"/>
        <v>0</v>
      </c>
      <c r="J51" s="331"/>
      <c r="K51" s="331"/>
      <c r="L51" s="331"/>
      <c r="M51" s="332"/>
      <c r="N51" s="331"/>
      <c r="O51" s="327"/>
      <c r="P51" s="261">
        <f>SUM(I51,D51)</f>
        <v>0</v>
      </c>
    </row>
    <row r="52" spans="1:16" ht="41.25" customHeight="1" hidden="1">
      <c r="A52" s="114" t="s">
        <v>246</v>
      </c>
      <c r="B52" s="101" t="s">
        <v>95</v>
      </c>
      <c r="C52" s="118" t="s">
        <v>317</v>
      </c>
      <c r="D52" s="265">
        <f t="shared" si="5"/>
        <v>0</v>
      </c>
      <c r="E52" s="266"/>
      <c r="F52" s="327"/>
      <c r="G52" s="327"/>
      <c r="H52" s="327"/>
      <c r="I52" s="261">
        <f t="shared" si="8"/>
        <v>0</v>
      </c>
      <c r="J52" s="331"/>
      <c r="K52" s="331"/>
      <c r="L52" s="331"/>
      <c r="M52" s="332"/>
      <c r="N52" s="331"/>
      <c r="O52" s="327"/>
      <c r="P52" s="247">
        <f t="shared" si="7"/>
        <v>0</v>
      </c>
    </row>
    <row r="53" spans="1:16" ht="21.75" customHeight="1" hidden="1">
      <c r="A53" s="114" t="s">
        <v>330</v>
      </c>
      <c r="B53" s="101" t="s">
        <v>95</v>
      </c>
      <c r="C53" s="118" t="s">
        <v>385</v>
      </c>
      <c r="D53" s="265">
        <f>SUM(E53,H53)</f>
        <v>0</v>
      </c>
      <c r="E53" s="266"/>
      <c r="F53" s="327"/>
      <c r="G53" s="327"/>
      <c r="H53" s="327"/>
      <c r="I53" s="261">
        <f>SUM(J53,M53)</f>
        <v>0</v>
      </c>
      <c r="J53" s="331"/>
      <c r="K53" s="331"/>
      <c r="L53" s="331"/>
      <c r="M53" s="333"/>
      <c r="N53" s="331"/>
      <c r="O53" s="327"/>
      <c r="P53" s="247">
        <f>SUM(D53,I53)</f>
        <v>0</v>
      </c>
    </row>
    <row r="54" spans="1:16" ht="42.75" customHeight="1" hidden="1">
      <c r="A54" s="114" t="s">
        <v>328</v>
      </c>
      <c r="B54" s="114" t="s">
        <v>96</v>
      </c>
      <c r="C54" s="128" t="s">
        <v>86</v>
      </c>
      <c r="D54" s="265">
        <f t="shared" si="5"/>
        <v>0</v>
      </c>
      <c r="E54" s="266"/>
      <c r="F54" s="330"/>
      <c r="G54" s="330"/>
      <c r="H54" s="330"/>
      <c r="I54" s="334">
        <f>SUM(J54,M54)</f>
        <v>0</v>
      </c>
      <c r="J54" s="330"/>
      <c r="K54" s="330"/>
      <c r="L54" s="330"/>
      <c r="M54" s="330"/>
      <c r="N54" s="330"/>
      <c r="O54" s="330"/>
      <c r="P54" s="261">
        <f>SUM(I54,D54)</f>
        <v>0</v>
      </c>
    </row>
    <row r="55" spans="1:16" ht="45" customHeight="1" hidden="1">
      <c r="A55" s="114" t="s">
        <v>328</v>
      </c>
      <c r="B55" s="114" t="s">
        <v>96</v>
      </c>
      <c r="C55" s="128" t="s">
        <v>335</v>
      </c>
      <c r="D55" s="265">
        <f t="shared" si="5"/>
        <v>0</v>
      </c>
      <c r="E55" s="246"/>
      <c r="F55" s="330"/>
      <c r="G55" s="330"/>
      <c r="H55" s="330"/>
      <c r="I55" s="261">
        <f>SUM(M55,J55)</f>
        <v>0</v>
      </c>
      <c r="J55" s="330"/>
      <c r="K55" s="330"/>
      <c r="L55" s="330"/>
      <c r="M55" s="330"/>
      <c r="N55" s="330"/>
      <c r="O55" s="330"/>
      <c r="P55" s="247">
        <f aca="true" t="shared" si="11" ref="P55:P60">SUM(D55,I55)</f>
        <v>0</v>
      </c>
    </row>
    <row r="56" spans="1:16" ht="40.5" customHeight="1" hidden="1">
      <c r="A56" s="114" t="s">
        <v>328</v>
      </c>
      <c r="B56" s="114" t="s">
        <v>96</v>
      </c>
      <c r="C56" s="128" t="s">
        <v>329</v>
      </c>
      <c r="D56" s="265">
        <f t="shared" si="5"/>
        <v>0</v>
      </c>
      <c r="E56" s="246"/>
      <c r="F56" s="330"/>
      <c r="G56" s="330"/>
      <c r="H56" s="246"/>
      <c r="I56" s="261">
        <f>SUM(M56,J56)</f>
        <v>0</v>
      </c>
      <c r="J56" s="330"/>
      <c r="K56" s="330"/>
      <c r="L56" s="330"/>
      <c r="M56" s="330"/>
      <c r="N56" s="330"/>
      <c r="O56" s="330"/>
      <c r="P56" s="247">
        <f t="shared" si="11"/>
        <v>0</v>
      </c>
    </row>
    <row r="57" spans="1:16" ht="45" customHeight="1" hidden="1">
      <c r="A57" s="114" t="s">
        <v>328</v>
      </c>
      <c r="B57" s="114" t="s">
        <v>96</v>
      </c>
      <c r="C57" s="128" t="s">
        <v>121</v>
      </c>
      <c r="D57" s="265">
        <f>SUM(E57,H57)</f>
        <v>0</v>
      </c>
      <c r="E57" s="246"/>
      <c r="F57" s="330"/>
      <c r="G57" s="330"/>
      <c r="H57" s="330"/>
      <c r="I57" s="261">
        <f>SUM(M57,J57)</f>
        <v>0</v>
      </c>
      <c r="J57" s="330"/>
      <c r="K57" s="330"/>
      <c r="L57" s="330"/>
      <c r="M57" s="330"/>
      <c r="N57" s="330"/>
      <c r="O57" s="330"/>
      <c r="P57" s="247">
        <f t="shared" si="11"/>
        <v>0</v>
      </c>
    </row>
    <row r="58" spans="1:16" ht="33.75" customHeight="1" hidden="1">
      <c r="A58" s="114">
        <v>250404</v>
      </c>
      <c r="B58" s="114" t="s">
        <v>96</v>
      </c>
      <c r="C58" s="136" t="s">
        <v>386</v>
      </c>
      <c r="D58" s="265">
        <f>SUM(E58,H58)</f>
        <v>0</v>
      </c>
      <c r="E58" s="246"/>
      <c r="F58" s="330"/>
      <c r="G58" s="330"/>
      <c r="H58" s="330"/>
      <c r="I58" s="261">
        <f>SUM(M58,J58)</f>
        <v>0</v>
      </c>
      <c r="J58" s="330"/>
      <c r="K58" s="330"/>
      <c r="L58" s="330"/>
      <c r="M58" s="330"/>
      <c r="N58" s="330"/>
      <c r="O58" s="330"/>
      <c r="P58" s="247">
        <f t="shared" si="11"/>
        <v>0</v>
      </c>
    </row>
    <row r="59" spans="1:16" ht="42" customHeight="1" hidden="1">
      <c r="A59" s="114">
        <v>250404</v>
      </c>
      <c r="B59" s="114" t="s">
        <v>96</v>
      </c>
      <c r="C59" s="136" t="s">
        <v>107</v>
      </c>
      <c r="D59" s="265">
        <f t="shared" si="5"/>
        <v>0</v>
      </c>
      <c r="E59" s="246"/>
      <c r="F59" s="330"/>
      <c r="G59" s="330"/>
      <c r="H59" s="330"/>
      <c r="I59" s="261">
        <f>SUM(M59,J59)</f>
        <v>0</v>
      </c>
      <c r="J59" s="330"/>
      <c r="K59" s="330"/>
      <c r="L59" s="330"/>
      <c r="M59" s="330"/>
      <c r="N59" s="330"/>
      <c r="O59" s="330"/>
      <c r="P59" s="247">
        <f t="shared" si="11"/>
        <v>0</v>
      </c>
    </row>
    <row r="60" spans="1:16" ht="72" customHeight="1" hidden="1">
      <c r="A60" s="114">
        <v>250404</v>
      </c>
      <c r="B60" s="114" t="s">
        <v>96</v>
      </c>
      <c r="C60" s="136" t="s">
        <v>315</v>
      </c>
      <c r="D60" s="265">
        <f t="shared" si="5"/>
        <v>0</v>
      </c>
      <c r="E60" s="246"/>
      <c r="F60" s="316"/>
      <c r="G60" s="316"/>
      <c r="H60" s="316"/>
      <c r="I60" s="261">
        <f>SUM(J60,M60)</f>
        <v>0</v>
      </c>
      <c r="J60" s="316"/>
      <c r="K60" s="316"/>
      <c r="L60" s="316"/>
      <c r="M60" s="316"/>
      <c r="N60" s="316"/>
      <c r="O60" s="316"/>
      <c r="P60" s="247">
        <f t="shared" si="11"/>
        <v>0</v>
      </c>
    </row>
    <row r="61" spans="1:16" s="7" customFormat="1" ht="37.5" customHeight="1" hidden="1">
      <c r="A61" s="137" t="s">
        <v>350</v>
      </c>
      <c r="B61" s="137"/>
      <c r="C61" s="145" t="s">
        <v>351</v>
      </c>
      <c r="D61" s="269">
        <f>SUM(D62,D64,D78,D79,D80)</f>
        <v>0</v>
      </c>
      <c r="E61" s="269">
        <f>SUM(E62,E64,E78,E79,E80)</f>
        <v>0</v>
      </c>
      <c r="F61" s="269">
        <f>SUM(F62,F64,F78,F79,F80)</f>
        <v>0</v>
      </c>
      <c r="G61" s="269">
        <f>SUM(G62,G64,G78,G79,G80)</f>
        <v>0</v>
      </c>
      <c r="H61" s="269">
        <f>SUM(H62,H64,H78,H79,H80)</f>
        <v>0</v>
      </c>
      <c r="I61" s="269">
        <f aca="true" t="shared" si="12" ref="I61:P61">SUM(I62,I64,I78,I79,I80)</f>
        <v>0</v>
      </c>
      <c r="J61" s="269">
        <f t="shared" si="12"/>
        <v>0</v>
      </c>
      <c r="K61" s="269">
        <f t="shared" si="12"/>
        <v>0</v>
      </c>
      <c r="L61" s="269">
        <f t="shared" si="12"/>
        <v>0</v>
      </c>
      <c r="M61" s="269">
        <f t="shared" si="12"/>
        <v>0</v>
      </c>
      <c r="N61" s="269">
        <f t="shared" si="12"/>
        <v>0</v>
      </c>
      <c r="O61" s="269">
        <f t="shared" si="12"/>
        <v>0</v>
      </c>
      <c r="P61" s="269">
        <f t="shared" si="12"/>
        <v>0</v>
      </c>
    </row>
    <row r="62" spans="1:16" s="7" customFormat="1" ht="22.5" customHeight="1" hidden="1">
      <c r="A62" s="139" t="s">
        <v>212</v>
      </c>
      <c r="B62" s="139" t="s">
        <v>212</v>
      </c>
      <c r="C62" s="140" t="s">
        <v>343</v>
      </c>
      <c r="D62" s="261">
        <f>SUM(D63)</f>
        <v>0</v>
      </c>
      <c r="E62" s="264">
        <f aca="true" t="shared" si="13" ref="E62:P62">SUM(E63)</f>
        <v>0</v>
      </c>
      <c r="F62" s="264">
        <f t="shared" si="13"/>
        <v>0</v>
      </c>
      <c r="G62" s="264">
        <f t="shared" si="13"/>
        <v>0</v>
      </c>
      <c r="H62" s="264">
        <f t="shared" si="13"/>
        <v>0</v>
      </c>
      <c r="I62" s="264">
        <f t="shared" si="13"/>
        <v>0</v>
      </c>
      <c r="J62" s="264">
        <f t="shared" si="13"/>
        <v>0</v>
      </c>
      <c r="K62" s="264">
        <f t="shared" si="13"/>
        <v>0</v>
      </c>
      <c r="L62" s="264">
        <f t="shared" si="13"/>
        <v>0</v>
      </c>
      <c r="M62" s="264">
        <f t="shared" si="13"/>
        <v>0</v>
      </c>
      <c r="N62" s="264">
        <f t="shared" si="13"/>
        <v>0</v>
      </c>
      <c r="O62" s="264">
        <f t="shared" si="13"/>
        <v>0</v>
      </c>
      <c r="P62" s="264">
        <f t="shared" si="13"/>
        <v>0</v>
      </c>
    </row>
    <row r="63" spans="1:16" s="7" customFormat="1" ht="22.5" customHeight="1" hidden="1">
      <c r="A63" s="101" t="s">
        <v>213</v>
      </c>
      <c r="B63" s="101" t="s">
        <v>77</v>
      </c>
      <c r="C63" s="117" t="s">
        <v>344</v>
      </c>
      <c r="D63" s="270">
        <f>SUM(E63,H63)</f>
        <v>0</v>
      </c>
      <c r="E63" s="258"/>
      <c r="F63" s="258"/>
      <c r="G63" s="259"/>
      <c r="H63" s="259"/>
      <c r="I63" s="247">
        <f aca="true" t="shared" si="14" ref="I63:I78">SUM(J63,M63)</f>
        <v>0</v>
      </c>
      <c r="J63" s="259"/>
      <c r="K63" s="320"/>
      <c r="L63" s="320"/>
      <c r="M63" s="255"/>
      <c r="N63" s="255"/>
      <c r="O63" s="255"/>
      <c r="P63" s="247">
        <f>SUM(D63,I63)</f>
        <v>0</v>
      </c>
    </row>
    <row r="64" spans="1:16" s="7" customFormat="1" ht="19.5" customHeight="1" hidden="1">
      <c r="A64" s="139" t="s">
        <v>214</v>
      </c>
      <c r="B64" s="139" t="s">
        <v>214</v>
      </c>
      <c r="C64" s="146" t="s">
        <v>352</v>
      </c>
      <c r="D64" s="247">
        <f>SUM(D65:D66,D69:D77)</f>
        <v>0</v>
      </c>
      <c r="E64" s="247">
        <f>SUM(E65:E66,E69:E77)</f>
        <v>0</v>
      </c>
      <c r="F64" s="247">
        <f aca="true" t="shared" si="15" ref="F64:P64">SUM(F65:F66,F69:F77)</f>
        <v>0</v>
      </c>
      <c r="G64" s="247">
        <f t="shared" si="15"/>
        <v>0</v>
      </c>
      <c r="H64" s="247">
        <f t="shared" si="15"/>
        <v>0</v>
      </c>
      <c r="I64" s="247">
        <f t="shared" si="15"/>
        <v>0</v>
      </c>
      <c r="J64" s="247">
        <f t="shared" si="15"/>
        <v>0</v>
      </c>
      <c r="K64" s="247">
        <f t="shared" si="15"/>
        <v>0</v>
      </c>
      <c r="L64" s="247">
        <f t="shared" si="15"/>
        <v>0</v>
      </c>
      <c r="M64" s="247">
        <f t="shared" si="15"/>
        <v>0</v>
      </c>
      <c r="N64" s="247">
        <f t="shared" si="15"/>
        <v>0</v>
      </c>
      <c r="O64" s="247">
        <f t="shared" si="15"/>
        <v>0</v>
      </c>
      <c r="P64" s="247">
        <f t="shared" si="15"/>
        <v>0</v>
      </c>
    </row>
    <row r="65" spans="1:16" ht="33" customHeight="1" hidden="1">
      <c r="A65" s="112" t="s">
        <v>215</v>
      </c>
      <c r="B65" s="112" t="s">
        <v>78</v>
      </c>
      <c r="C65" s="147" t="s">
        <v>216</v>
      </c>
      <c r="D65" s="270">
        <f aca="true" t="shared" si="16" ref="D65:D80">SUM(E65,H65)</f>
        <v>0</v>
      </c>
      <c r="E65" s="258"/>
      <c r="F65" s="258"/>
      <c r="G65" s="255"/>
      <c r="H65" s="255"/>
      <c r="I65" s="247">
        <f t="shared" si="14"/>
        <v>0</v>
      </c>
      <c r="J65" s="255"/>
      <c r="K65" s="255"/>
      <c r="L65" s="255"/>
      <c r="M65" s="255"/>
      <c r="N65" s="255"/>
      <c r="O65" s="255"/>
      <c r="P65" s="247">
        <f aca="true" t="shared" si="17" ref="P65:P78">SUM(D65,I65)</f>
        <v>0</v>
      </c>
    </row>
    <row r="66" spans="1:16" ht="39.75" customHeight="1" hidden="1">
      <c r="A66" s="112" t="s">
        <v>217</v>
      </c>
      <c r="B66" s="112" t="s">
        <v>79</v>
      </c>
      <c r="C66" s="147" t="s">
        <v>218</v>
      </c>
      <c r="D66" s="270">
        <f t="shared" si="16"/>
        <v>0</v>
      </c>
      <c r="E66" s="258"/>
      <c r="F66" s="258"/>
      <c r="G66" s="255"/>
      <c r="H66" s="255"/>
      <c r="I66" s="247">
        <f t="shared" si="14"/>
        <v>0</v>
      </c>
      <c r="J66" s="255"/>
      <c r="K66" s="255"/>
      <c r="L66" s="255"/>
      <c r="M66" s="255"/>
      <c r="N66" s="255"/>
      <c r="O66" s="255"/>
      <c r="P66" s="247">
        <f t="shared" si="17"/>
        <v>0</v>
      </c>
    </row>
    <row r="67" spans="1:16" ht="26.25" customHeight="1" hidden="1">
      <c r="A67" s="112"/>
      <c r="B67" s="112"/>
      <c r="C67" s="147" t="s">
        <v>449</v>
      </c>
      <c r="D67" s="270">
        <f>SUM(E67,H67)</f>
        <v>0</v>
      </c>
      <c r="E67" s="258"/>
      <c r="F67" s="258"/>
      <c r="G67" s="255"/>
      <c r="H67" s="255"/>
      <c r="I67" s="247">
        <f t="shared" si="14"/>
        <v>0</v>
      </c>
      <c r="J67" s="255"/>
      <c r="K67" s="255"/>
      <c r="L67" s="255"/>
      <c r="M67" s="255"/>
      <c r="N67" s="255"/>
      <c r="O67" s="255"/>
      <c r="P67" s="247">
        <f t="shared" si="17"/>
        <v>0</v>
      </c>
    </row>
    <row r="68" spans="1:16" ht="23.25" customHeight="1" hidden="1">
      <c r="A68" s="112"/>
      <c r="B68" s="112"/>
      <c r="C68" s="147" t="s">
        <v>447</v>
      </c>
      <c r="D68" s="270">
        <f>SUM(E68,H68)</f>
        <v>0</v>
      </c>
      <c r="E68" s="258"/>
      <c r="F68" s="258"/>
      <c r="G68" s="255"/>
      <c r="H68" s="255"/>
      <c r="I68" s="247">
        <f t="shared" si="14"/>
        <v>0</v>
      </c>
      <c r="J68" s="255"/>
      <c r="K68" s="255"/>
      <c r="L68" s="255"/>
      <c r="M68" s="255"/>
      <c r="N68" s="255"/>
      <c r="O68" s="255"/>
      <c r="P68" s="247">
        <f t="shared" si="17"/>
        <v>0</v>
      </c>
    </row>
    <row r="69" spans="1:16" ht="40.5" customHeight="1" hidden="1">
      <c r="A69" s="112" t="s">
        <v>219</v>
      </c>
      <c r="B69" s="112" t="s">
        <v>80</v>
      </c>
      <c r="C69" s="147" t="s">
        <v>220</v>
      </c>
      <c r="D69" s="270">
        <f t="shared" si="16"/>
        <v>0</v>
      </c>
      <c r="E69" s="267"/>
      <c r="F69" s="258"/>
      <c r="G69" s="255"/>
      <c r="H69" s="255"/>
      <c r="I69" s="247">
        <f t="shared" si="14"/>
        <v>0</v>
      </c>
      <c r="J69" s="255"/>
      <c r="K69" s="255"/>
      <c r="L69" s="255"/>
      <c r="M69" s="335"/>
      <c r="N69" s="255"/>
      <c r="O69" s="255"/>
      <c r="P69" s="247">
        <f t="shared" si="17"/>
        <v>0</v>
      </c>
    </row>
    <row r="70" spans="1:16" ht="35.25" customHeight="1" hidden="1">
      <c r="A70" s="112" t="s">
        <v>221</v>
      </c>
      <c r="B70" s="112" t="s">
        <v>81</v>
      </c>
      <c r="C70" s="147" t="s">
        <v>222</v>
      </c>
      <c r="D70" s="270">
        <f t="shared" si="16"/>
        <v>0</v>
      </c>
      <c r="E70" s="258"/>
      <c r="F70" s="258"/>
      <c r="G70" s="255"/>
      <c r="H70" s="255"/>
      <c r="I70" s="247">
        <f t="shared" si="14"/>
        <v>0</v>
      </c>
      <c r="J70" s="255"/>
      <c r="K70" s="255"/>
      <c r="L70" s="255"/>
      <c r="M70" s="255"/>
      <c r="N70" s="255"/>
      <c r="O70" s="255"/>
      <c r="P70" s="247">
        <f t="shared" si="17"/>
        <v>0</v>
      </c>
    </row>
    <row r="71" spans="1:16" ht="23.25" customHeight="1" hidden="1">
      <c r="A71" s="112" t="s">
        <v>223</v>
      </c>
      <c r="B71" s="112" t="s">
        <v>82</v>
      </c>
      <c r="C71" s="147" t="s">
        <v>224</v>
      </c>
      <c r="D71" s="270">
        <f t="shared" si="16"/>
        <v>0</v>
      </c>
      <c r="E71" s="267"/>
      <c r="F71" s="258"/>
      <c r="G71" s="255"/>
      <c r="H71" s="255"/>
      <c r="I71" s="247">
        <f t="shared" si="14"/>
        <v>0</v>
      </c>
      <c r="J71" s="255"/>
      <c r="K71" s="255"/>
      <c r="L71" s="255"/>
      <c r="M71" s="335"/>
      <c r="N71" s="255"/>
      <c r="O71" s="255"/>
      <c r="P71" s="247">
        <f t="shared" si="17"/>
        <v>0</v>
      </c>
    </row>
    <row r="72" spans="1:16" ht="26.25" customHeight="1" hidden="1">
      <c r="A72" s="112" t="s">
        <v>225</v>
      </c>
      <c r="B72" s="112" t="s">
        <v>83</v>
      </c>
      <c r="C72" s="147" t="s">
        <v>226</v>
      </c>
      <c r="D72" s="270">
        <f t="shared" si="16"/>
        <v>0</v>
      </c>
      <c r="E72" s="267"/>
      <c r="F72" s="258"/>
      <c r="G72" s="255"/>
      <c r="H72" s="255"/>
      <c r="I72" s="247">
        <f t="shared" si="14"/>
        <v>0</v>
      </c>
      <c r="J72" s="255"/>
      <c r="K72" s="255"/>
      <c r="L72" s="255"/>
      <c r="M72" s="255"/>
      <c r="N72" s="255"/>
      <c r="O72" s="255"/>
      <c r="P72" s="247">
        <f t="shared" si="17"/>
        <v>0</v>
      </c>
    </row>
    <row r="73" spans="1:16" ht="27.75" customHeight="1" hidden="1">
      <c r="A73" s="112" t="s">
        <v>227</v>
      </c>
      <c r="B73" s="112" t="s">
        <v>84</v>
      </c>
      <c r="C73" s="147" t="s">
        <v>228</v>
      </c>
      <c r="D73" s="270">
        <f t="shared" si="16"/>
        <v>0</v>
      </c>
      <c r="E73" s="258"/>
      <c r="F73" s="258"/>
      <c r="G73" s="255"/>
      <c r="H73" s="255"/>
      <c r="I73" s="247">
        <f t="shared" si="14"/>
        <v>0</v>
      </c>
      <c r="J73" s="255"/>
      <c r="K73" s="255"/>
      <c r="L73" s="255"/>
      <c r="M73" s="255"/>
      <c r="N73" s="255"/>
      <c r="O73" s="255"/>
      <c r="P73" s="247">
        <f t="shared" si="17"/>
        <v>0</v>
      </c>
    </row>
    <row r="74" spans="1:16" ht="32.25" customHeight="1" hidden="1">
      <c r="A74" s="112" t="s">
        <v>229</v>
      </c>
      <c r="B74" s="112" t="s">
        <v>84</v>
      </c>
      <c r="C74" s="147" t="s">
        <v>230</v>
      </c>
      <c r="D74" s="270">
        <f t="shared" si="16"/>
        <v>0</v>
      </c>
      <c r="E74" s="258"/>
      <c r="F74" s="258"/>
      <c r="G74" s="255"/>
      <c r="H74" s="255"/>
      <c r="I74" s="247">
        <f t="shared" si="14"/>
        <v>0</v>
      </c>
      <c r="J74" s="255"/>
      <c r="K74" s="255"/>
      <c r="L74" s="255"/>
      <c r="M74" s="255"/>
      <c r="N74" s="255"/>
      <c r="O74" s="255"/>
      <c r="P74" s="247">
        <f t="shared" si="17"/>
        <v>0</v>
      </c>
    </row>
    <row r="75" spans="1:16" ht="24" customHeight="1" hidden="1">
      <c r="A75" s="112" t="s">
        <v>231</v>
      </c>
      <c r="B75" s="112" t="s">
        <v>84</v>
      </c>
      <c r="C75" s="147" t="s">
        <v>232</v>
      </c>
      <c r="D75" s="270">
        <f t="shared" si="16"/>
        <v>0</v>
      </c>
      <c r="E75" s="258"/>
      <c r="F75" s="258"/>
      <c r="G75" s="255"/>
      <c r="H75" s="255"/>
      <c r="I75" s="247">
        <f t="shared" si="14"/>
        <v>0</v>
      </c>
      <c r="J75" s="255"/>
      <c r="K75" s="255"/>
      <c r="L75" s="255"/>
      <c r="M75" s="255"/>
      <c r="N75" s="255"/>
      <c r="O75" s="255"/>
      <c r="P75" s="247">
        <f t="shared" si="17"/>
        <v>0</v>
      </c>
    </row>
    <row r="76" spans="1:16" ht="18" customHeight="1" hidden="1">
      <c r="A76" s="112" t="s">
        <v>233</v>
      </c>
      <c r="B76" s="112" t="s">
        <v>233</v>
      </c>
      <c r="C76" s="147" t="s">
        <v>234</v>
      </c>
      <c r="D76" s="270">
        <f t="shared" si="16"/>
        <v>0</v>
      </c>
      <c r="E76" s="258"/>
      <c r="F76" s="258"/>
      <c r="G76" s="255"/>
      <c r="H76" s="255"/>
      <c r="I76" s="247">
        <f t="shared" si="14"/>
        <v>0</v>
      </c>
      <c r="J76" s="255"/>
      <c r="K76" s="255"/>
      <c r="L76" s="255"/>
      <c r="M76" s="335"/>
      <c r="N76" s="255"/>
      <c r="O76" s="255"/>
      <c r="P76" s="247">
        <f t="shared" si="17"/>
        <v>0</v>
      </c>
    </row>
    <row r="77" spans="1:16" ht="28.5" customHeight="1" hidden="1">
      <c r="A77" s="112" t="s">
        <v>235</v>
      </c>
      <c r="B77" s="112" t="s">
        <v>84</v>
      </c>
      <c r="C77" s="147" t="s">
        <v>236</v>
      </c>
      <c r="D77" s="270">
        <f t="shared" si="16"/>
        <v>0</v>
      </c>
      <c r="E77" s="258"/>
      <c r="F77" s="258"/>
      <c r="G77" s="255"/>
      <c r="H77" s="255"/>
      <c r="I77" s="247">
        <f t="shared" si="14"/>
        <v>0</v>
      </c>
      <c r="J77" s="255"/>
      <c r="K77" s="255"/>
      <c r="L77" s="255"/>
      <c r="M77" s="335"/>
      <c r="N77" s="255"/>
      <c r="O77" s="255"/>
      <c r="P77" s="247">
        <f t="shared" si="17"/>
        <v>0</v>
      </c>
    </row>
    <row r="78" spans="1:16" ht="35.25" customHeight="1" hidden="1">
      <c r="A78" s="112" t="s">
        <v>305</v>
      </c>
      <c r="B78" s="112" t="s">
        <v>85</v>
      </c>
      <c r="C78" s="122" t="s">
        <v>306</v>
      </c>
      <c r="D78" s="270">
        <f t="shared" si="16"/>
        <v>0</v>
      </c>
      <c r="E78" s="258"/>
      <c r="F78" s="258"/>
      <c r="G78" s="255"/>
      <c r="H78" s="255"/>
      <c r="I78" s="247">
        <f t="shared" si="14"/>
        <v>0</v>
      </c>
      <c r="J78" s="255"/>
      <c r="K78" s="255"/>
      <c r="L78" s="255"/>
      <c r="M78" s="255"/>
      <c r="N78" s="255"/>
      <c r="O78" s="255"/>
      <c r="P78" s="247">
        <f t="shared" si="17"/>
        <v>0</v>
      </c>
    </row>
    <row r="79" spans="1:16" ht="23.25" customHeight="1" hidden="1">
      <c r="A79" s="124">
        <v>150101</v>
      </c>
      <c r="B79" s="124" t="s">
        <v>97</v>
      </c>
      <c r="C79" s="125" t="s">
        <v>307</v>
      </c>
      <c r="D79" s="270">
        <f>SUM(E79,H79)</f>
        <v>0</v>
      </c>
      <c r="E79" s="258"/>
      <c r="F79" s="258"/>
      <c r="G79" s="255"/>
      <c r="H79" s="255"/>
      <c r="I79" s="247">
        <f>SUM(J79,M79)</f>
        <v>0</v>
      </c>
      <c r="J79" s="255"/>
      <c r="K79" s="255"/>
      <c r="L79" s="255"/>
      <c r="M79" s="255"/>
      <c r="N79" s="255"/>
      <c r="O79" s="255"/>
      <c r="P79" s="247">
        <f>SUM(D79,I79)</f>
        <v>0</v>
      </c>
    </row>
    <row r="80" spans="1:16" ht="23.25" customHeight="1" hidden="1">
      <c r="A80" s="114" t="s">
        <v>115</v>
      </c>
      <c r="B80" s="119" t="s">
        <v>119</v>
      </c>
      <c r="C80" s="102" t="s">
        <v>116</v>
      </c>
      <c r="D80" s="270">
        <f t="shared" si="16"/>
        <v>0</v>
      </c>
      <c r="E80" s="258"/>
      <c r="F80" s="258"/>
      <c r="G80" s="255"/>
      <c r="H80" s="255"/>
      <c r="I80" s="247">
        <f>SUM(J80,M80)</f>
        <v>0</v>
      </c>
      <c r="J80" s="255"/>
      <c r="K80" s="255"/>
      <c r="L80" s="255"/>
      <c r="M80" s="255"/>
      <c r="N80" s="255"/>
      <c r="O80" s="255"/>
      <c r="P80" s="247">
        <f>SUM(D80,I80)</f>
        <v>0</v>
      </c>
    </row>
    <row r="81" spans="1:33" s="7" customFormat="1" ht="47.25">
      <c r="A81" s="137" t="s">
        <v>353</v>
      </c>
      <c r="B81" s="137"/>
      <c r="C81" s="145" t="s">
        <v>354</v>
      </c>
      <c r="D81" s="269">
        <f aca="true" t="shared" si="18" ref="D81:P81">SUM(D82,D84:D117)</f>
        <v>0</v>
      </c>
      <c r="E81" s="263">
        <f t="shared" si="18"/>
        <v>0</v>
      </c>
      <c r="F81" s="263">
        <f t="shared" si="18"/>
        <v>0</v>
      </c>
      <c r="G81" s="263">
        <f t="shared" si="18"/>
        <v>0</v>
      </c>
      <c r="H81" s="263">
        <f t="shared" si="18"/>
        <v>0</v>
      </c>
      <c r="I81" s="263">
        <f t="shared" si="18"/>
        <v>0</v>
      </c>
      <c r="J81" s="263">
        <f t="shared" si="18"/>
        <v>0</v>
      </c>
      <c r="K81" s="263">
        <f t="shared" si="18"/>
        <v>0</v>
      </c>
      <c r="L81" s="263">
        <f t="shared" si="18"/>
        <v>0</v>
      </c>
      <c r="M81" s="263">
        <f t="shared" si="18"/>
        <v>0</v>
      </c>
      <c r="N81" s="263">
        <f t="shared" si="18"/>
        <v>0</v>
      </c>
      <c r="O81" s="263">
        <f t="shared" si="18"/>
        <v>0</v>
      </c>
      <c r="P81" s="263">
        <f t="shared" si="18"/>
        <v>0</v>
      </c>
      <c r="R81" s="9"/>
      <c r="S81" s="9"/>
      <c r="T81" s="9"/>
      <c r="U81" s="9"/>
      <c r="V81" s="9"/>
      <c r="W81" s="9"/>
      <c r="X81" s="9"/>
      <c r="Y81" s="9"/>
      <c r="Z81" s="9"/>
      <c r="AA81" s="9"/>
      <c r="AB81" s="9"/>
      <c r="AC81" s="9"/>
      <c r="AD81" s="9"/>
      <c r="AE81" s="9"/>
      <c r="AF81" s="9"/>
      <c r="AG81" s="9"/>
    </row>
    <row r="82" spans="1:33" s="7" customFormat="1" ht="19.5" customHeight="1" hidden="1">
      <c r="A82" s="139" t="s">
        <v>212</v>
      </c>
      <c r="B82" s="139" t="s">
        <v>212</v>
      </c>
      <c r="C82" s="140" t="s">
        <v>343</v>
      </c>
      <c r="D82" s="261">
        <f>SUM(D83)</f>
        <v>0</v>
      </c>
      <c r="E82" s="264">
        <f aca="true" t="shared" si="19" ref="E82:P82">SUM(E83)</f>
        <v>0</v>
      </c>
      <c r="F82" s="264">
        <f t="shared" si="19"/>
        <v>0</v>
      </c>
      <c r="G82" s="264">
        <f t="shared" si="19"/>
        <v>0</v>
      </c>
      <c r="H82" s="264">
        <f t="shared" si="19"/>
        <v>0</v>
      </c>
      <c r="I82" s="264">
        <f t="shared" si="19"/>
        <v>0</v>
      </c>
      <c r="J82" s="264">
        <f t="shared" si="19"/>
        <v>0</v>
      </c>
      <c r="K82" s="264">
        <f t="shared" si="19"/>
        <v>0</v>
      </c>
      <c r="L82" s="264">
        <f t="shared" si="19"/>
        <v>0</v>
      </c>
      <c r="M82" s="264">
        <f t="shared" si="19"/>
        <v>0</v>
      </c>
      <c r="N82" s="264">
        <f t="shared" si="19"/>
        <v>0</v>
      </c>
      <c r="O82" s="264">
        <f t="shared" si="19"/>
        <v>0</v>
      </c>
      <c r="P82" s="264">
        <f t="shared" si="19"/>
        <v>0</v>
      </c>
      <c r="R82" s="9"/>
      <c r="S82" s="9"/>
      <c r="T82" s="9"/>
      <c r="U82" s="9"/>
      <c r="V82" s="9"/>
      <c r="W82" s="9"/>
      <c r="X82" s="9"/>
      <c r="Y82" s="9"/>
      <c r="Z82" s="9"/>
      <c r="AA82" s="9"/>
      <c r="AB82" s="9"/>
      <c r="AC82" s="9"/>
      <c r="AD82" s="9"/>
      <c r="AE82" s="9"/>
      <c r="AF82" s="9"/>
      <c r="AG82" s="9"/>
    </row>
    <row r="83" spans="1:33" s="7" customFormat="1" ht="25.5" customHeight="1" hidden="1">
      <c r="A83" s="101" t="s">
        <v>213</v>
      </c>
      <c r="B83" s="101" t="s">
        <v>77</v>
      </c>
      <c r="C83" s="117" t="s">
        <v>344</v>
      </c>
      <c r="D83" s="270">
        <f aca="true" t="shared" si="20" ref="D83:D117">SUM(E83,H83)</f>
        <v>0</v>
      </c>
      <c r="E83" s="258"/>
      <c r="F83" s="259"/>
      <c r="G83" s="259"/>
      <c r="H83" s="259"/>
      <c r="I83" s="247">
        <f>SUM(J83,M83)</f>
        <v>0</v>
      </c>
      <c r="J83" s="259"/>
      <c r="K83" s="259"/>
      <c r="L83" s="259"/>
      <c r="M83" s="259"/>
      <c r="N83" s="259"/>
      <c r="O83" s="259"/>
      <c r="P83" s="247">
        <f>SUM(D83,I83)</f>
        <v>0</v>
      </c>
      <c r="R83" s="9"/>
      <c r="S83" s="9"/>
      <c r="T83" s="9"/>
      <c r="U83" s="9"/>
      <c r="V83" s="9"/>
      <c r="W83" s="9"/>
      <c r="X83" s="9"/>
      <c r="Y83" s="9"/>
      <c r="Z83" s="9"/>
      <c r="AA83" s="9"/>
      <c r="AB83" s="9"/>
      <c r="AC83" s="9"/>
      <c r="AD83" s="9"/>
      <c r="AE83" s="9"/>
      <c r="AF83" s="9"/>
      <c r="AG83" s="9"/>
    </row>
    <row r="84" spans="1:33" s="7" customFormat="1" ht="162" customHeight="1" hidden="1">
      <c r="A84" s="148">
        <v>90201</v>
      </c>
      <c r="B84" s="112">
        <v>1030</v>
      </c>
      <c r="C84" s="2" t="s">
        <v>382</v>
      </c>
      <c r="D84" s="270">
        <f t="shared" si="20"/>
        <v>0</v>
      </c>
      <c r="E84" s="258"/>
      <c r="F84" s="259"/>
      <c r="G84" s="259"/>
      <c r="H84" s="259"/>
      <c r="I84" s="247">
        <f aca="true" t="shared" si="21" ref="I84:I114">SUM(J84,M84)</f>
        <v>0</v>
      </c>
      <c r="J84" s="264"/>
      <c r="K84" s="320"/>
      <c r="L84" s="320"/>
      <c r="M84" s="320"/>
      <c r="N84" s="320"/>
      <c r="O84" s="320"/>
      <c r="P84" s="247">
        <f>SUM(D84,I84)</f>
        <v>0</v>
      </c>
      <c r="R84" s="9"/>
      <c r="S84" s="9"/>
      <c r="T84" s="9"/>
      <c r="U84" s="9"/>
      <c r="V84" s="9"/>
      <c r="W84" s="9"/>
      <c r="X84" s="9"/>
      <c r="Y84" s="9"/>
      <c r="Z84" s="9"/>
      <c r="AA84" s="9"/>
      <c r="AB84" s="9"/>
      <c r="AC84" s="9"/>
      <c r="AD84" s="9"/>
      <c r="AE84" s="9"/>
      <c r="AF84" s="9"/>
      <c r="AG84" s="9"/>
    </row>
    <row r="85" spans="1:33" s="7" customFormat="1" ht="130.5" customHeight="1">
      <c r="A85" s="105">
        <v>90202</v>
      </c>
      <c r="B85" s="112">
        <v>1030</v>
      </c>
      <c r="C85" s="10" t="s">
        <v>237</v>
      </c>
      <c r="D85" s="270">
        <f t="shared" si="20"/>
        <v>-1533.56</v>
      </c>
      <c r="E85" s="246">
        <v>-1533.56</v>
      </c>
      <c r="F85" s="257"/>
      <c r="G85" s="257"/>
      <c r="H85" s="257"/>
      <c r="I85" s="261">
        <f>SUM(J85,M85)</f>
        <v>0</v>
      </c>
      <c r="J85" s="257"/>
      <c r="K85" s="257"/>
      <c r="L85" s="257"/>
      <c r="M85" s="257"/>
      <c r="N85" s="257"/>
      <c r="O85" s="257"/>
      <c r="P85" s="261">
        <f>SUM(I85,D85)</f>
        <v>-1533.56</v>
      </c>
      <c r="R85" s="9"/>
      <c r="S85" s="9"/>
      <c r="T85" s="9"/>
      <c r="U85" s="9"/>
      <c r="V85" s="9"/>
      <c r="W85" s="9"/>
      <c r="X85" s="9"/>
      <c r="Y85" s="9"/>
      <c r="Z85" s="9"/>
      <c r="AA85" s="9"/>
      <c r="AB85" s="9"/>
      <c r="AC85" s="9"/>
      <c r="AD85" s="9"/>
      <c r="AE85" s="9"/>
      <c r="AF85" s="9"/>
      <c r="AG85" s="9"/>
    </row>
    <row r="86" spans="1:33" s="7" customFormat="1" ht="145.5" customHeight="1" hidden="1">
      <c r="A86" s="148">
        <v>90203</v>
      </c>
      <c r="B86" s="112">
        <v>1030</v>
      </c>
      <c r="C86" s="10" t="s">
        <v>240</v>
      </c>
      <c r="D86" s="270">
        <f t="shared" si="20"/>
        <v>0</v>
      </c>
      <c r="E86" s="258"/>
      <c r="F86" s="259"/>
      <c r="G86" s="259"/>
      <c r="H86" s="259"/>
      <c r="I86" s="247">
        <f t="shared" si="21"/>
        <v>0</v>
      </c>
      <c r="J86" s="264"/>
      <c r="K86" s="320"/>
      <c r="L86" s="320"/>
      <c r="M86" s="320"/>
      <c r="N86" s="320"/>
      <c r="O86" s="320"/>
      <c r="P86" s="247">
        <f>SUM(D86,I86)</f>
        <v>0</v>
      </c>
      <c r="R86" s="9"/>
      <c r="S86" s="9"/>
      <c r="T86" s="9"/>
      <c r="U86" s="9"/>
      <c r="V86" s="9"/>
      <c r="W86" s="9"/>
      <c r="X86" s="9"/>
      <c r="Y86" s="9"/>
      <c r="Z86" s="9"/>
      <c r="AA86" s="9"/>
      <c r="AB86" s="9"/>
      <c r="AC86" s="9"/>
      <c r="AD86" s="9"/>
      <c r="AE86" s="9"/>
      <c r="AF86" s="9"/>
      <c r="AG86" s="9"/>
    </row>
    <row r="87" spans="1:33" s="7" customFormat="1" ht="252.75" customHeight="1" hidden="1">
      <c r="A87" s="508">
        <v>90204</v>
      </c>
      <c r="B87" s="518">
        <v>1030</v>
      </c>
      <c r="C87" s="149" t="s">
        <v>132</v>
      </c>
      <c r="D87" s="512">
        <f t="shared" si="20"/>
        <v>0</v>
      </c>
      <c r="E87" s="520"/>
      <c r="F87" s="522"/>
      <c r="G87" s="522"/>
      <c r="H87" s="522"/>
      <c r="I87" s="502">
        <f t="shared" si="21"/>
        <v>0</v>
      </c>
      <c r="J87" s="504"/>
      <c r="K87" s="506"/>
      <c r="L87" s="506"/>
      <c r="M87" s="506"/>
      <c r="N87" s="506"/>
      <c r="O87" s="506"/>
      <c r="P87" s="502">
        <f>SUM(D87,I87)</f>
        <v>0</v>
      </c>
      <c r="R87" s="9"/>
      <c r="S87" s="9"/>
      <c r="T87" s="9"/>
      <c r="U87" s="9"/>
      <c r="V87" s="9"/>
      <c r="W87" s="9"/>
      <c r="X87" s="9"/>
      <c r="Y87" s="9"/>
      <c r="Z87" s="9"/>
      <c r="AA87" s="9"/>
      <c r="AB87" s="9"/>
      <c r="AC87" s="9"/>
      <c r="AD87" s="9"/>
      <c r="AE87" s="9"/>
      <c r="AF87" s="9"/>
      <c r="AG87" s="9"/>
    </row>
    <row r="88" spans="1:33" s="7" customFormat="1" ht="197.25" customHeight="1" hidden="1">
      <c r="A88" s="509"/>
      <c r="B88" s="519"/>
      <c r="C88" s="150" t="s">
        <v>51</v>
      </c>
      <c r="D88" s="513"/>
      <c r="E88" s="521"/>
      <c r="F88" s="523"/>
      <c r="G88" s="523"/>
      <c r="H88" s="513"/>
      <c r="I88" s="503"/>
      <c r="J88" s="505"/>
      <c r="K88" s="507"/>
      <c r="L88" s="507"/>
      <c r="M88" s="507"/>
      <c r="N88" s="507"/>
      <c r="O88" s="507"/>
      <c r="P88" s="503"/>
      <c r="R88" s="9"/>
      <c r="S88" s="9"/>
      <c r="T88" s="9"/>
      <c r="U88" s="9"/>
      <c r="V88" s="9"/>
      <c r="W88" s="9"/>
      <c r="X88" s="9"/>
      <c r="Y88" s="9"/>
      <c r="Z88" s="9"/>
      <c r="AA88" s="9"/>
      <c r="AB88" s="9"/>
      <c r="AC88" s="9"/>
      <c r="AD88" s="9"/>
      <c r="AE88" s="9"/>
      <c r="AF88" s="9"/>
      <c r="AG88" s="9"/>
    </row>
    <row r="89" spans="1:33" s="7" customFormat="1" ht="12" customHeight="1" hidden="1">
      <c r="A89" s="148">
        <v>90206</v>
      </c>
      <c r="B89" s="112">
        <v>90206</v>
      </c>
      <c r="C89" s="107" t="s">
        <v>241</v>
      </c>
      <c r="D89" s="270">
        <f t="shared" si="20"/>
        <v>0</v>
      </c>
      <c r="E89" s="270"/>
      <c r="F89" s="259"/>
      <c r="G89" s="259"/>
      <c r="H89" s="259"/>
      <c r="I89" s="247">
        <f t="shared" si="21"/>
        <v>0</v>
      </c>
      <c r="J89" s="264"/>
      <c r="K89" s="320"/>
      <c r="L89" s="320"/>
      <c r="M89" s="320"/>
      <c r="N89" s="320"/>
      <c r="O89" s="320"/>
      <c r="P89" s="247">
        <f>SUM(D89,I89)</f>
        <v>0</v>
      </c>
      <c r="R89" s="9"/>
      <c r="S89" s="9"/>
      <c r="T89" s="9"/>
      <c r="U89" s="9"/>
      <c r="V89" s="9"/>
      <c r="W89" s="9"/>
      <c r="X89" s="9"/>
      <c r="Y89" s="9"/>
      <c r="Z89" s="9"/>
      <c r="AA89" s="9"/>
      <c r="AB89" s="9"/>
      <c r="AC89" s="9"/>
      <c r="AD89" s="9"/>
      <c r="AE89" s="9"/>
      <c r="AF89" s="9"/>
      <c r="AG89" s="9"/>
    </row>
    <row r="90" spans="1:33" s="7" customFormat="1" ht="68.25" customHeight="1" hidden="1">
      <c r="A90" s="148">
        <v>90207</v>
      </c>
      <c r="B90" s="112" t="s">
        <v>98</v>
      </c>
      <c r="C90" s="10" t="s">
        <v>318</v>
      </c>
      <c r="D90" s="270">
        <f t="shared" si="20"/>
        <v>0</v>
      </c>
      <c r="E90" s="258"/>
      <c r="F90" s="259"/>
      <c r="G90" s="259"/>
      <c r="H90" s="259"/>
      <c r="I90" s="247">
        <f t="shared" si="21"/>
        <v>0</v>
      </c>
      <c r="J90" s="264"/>
      <c r="K90" s="320"/>
      <c r="L90" s="320"/>
      <c r="M90" s="320"/>
      <c r="N90" s="320"/>
      <c r="O90" s="320"/>
      <c r="P90" s="247">
        <f>SUM(D90,I90)</f>
        <v>0</v>
      </c>
      <c r="R90" s="9"/>
      <c r="S90" s="9"/>
      <c r="T90" s="9"/>
      <c r="U90" s="9"/>
      <c r="V90" s="9"/>
      <c r="W90" s="9"/>
      <c r="X90" s="9"/>
      <c r="Y90" s="9"/>
      <c r="Z90" s="9"/>
      <c r="AA90" s="9"/>
      <c r="AB90" s="9"/>
      <c r="AC90" s="9"/>
      <c r="AD90" s="9"/>
      <c r="AE90" s="9"/>
      <c r="AF90" s="9"/>
      <c r="AG90" s="9"/>
    </row>
    <row r="91" spans="1:33" s="7" customFormat="1" ht="63.75" customHeight="1" hidden="1">
      <c r="A91" s="105">
        <v>90208</v>
      </c>
      <c r="B91" s="112" t="s">
        <v>98</v>
      </c>
      <c r="C91" s="10" t="s">
        <v>319</v>
      </c>
      <c r="D91" s="270">
        <f t="shared" si="20"/>
        <v>0</v>
      </c>
      <c r="E91" s="246"/>
      <c r="F91" s="257"/>
      <c r="G91" s="257"/>
      <c r="H91" s="257"/>
      <c r="I91" s="261">
        <f>SUM(J91,M91)</f>
        <v>0</v>
      </c>
      <c r="J91" s="257"/>
      <c r="K91" s="257"/>
      <c r="L91" s="257"/>
      <c r="M91" s="257"/>
      <c r="N91" s="257"/>
      <c r="O91" s="257"/>
      <c r="P91" s="261">
        <f>SUM(I91,D91)</f>
        <v>0</v>
      </c>
      <c r="R91" s="9"/>
      <c r="S91" s="9"/>
      <c r="T91" s="9"/>
      <c r="U91" s="9"/>
      <c r="V91" s="9"/>
      <c r="W91" s="9"/>
      <c r="X91" s="9"/>
      <c r="Y91" s="9"/>
      <c r="Z91" s="9"/>
      <c r="AA91" s="9"/>
      <c r="AB91" s="9"/>
      <c r="AC91" s="9"/>
      <c r="AD91" s="9"/>
      <c r="AE91" s="9"/>
      <c r="AF91" s="9"/>
      <c r="AG91" s="9"/>
    </row>
    <row r="92" spans="1:33" s="7" customFormat="1" ht="53.25" customHeight="1" hidden="1">
      <c r="A92" s="148">
        <v>90209</v>
      </c>
      <c r="B92" s="112" t="s">
        <v>98</v>
      </c>
      <c r="C92" s="10" t="s">
        <v>320</v>
      </c>
      <c r="D92" s="270">
        <f t="shared" si="20"/>
        <v>0</v>
      </c>
      <c r="E92" s="258"/>
      <c r="F92" s="259"/>
      <c r="G92" s="259"/>
      <c r="H92" s="259"/>
      <c r="I92" s="247">
        <f t="shared" si="21"/>
        <v>0</v>
      </c>
      <c r="J92" s="264"/>
      <c r="K92" s="320"/>
      <c r="L92" s="320"/>
      <c r="M92" s="320"/>
      <c r="N92" s="320"/>
      <c r="O92" s="320"/>
      <c r="P92" s="247">
        <f aca="true" t="shared" si="22" ref="P92:P101">SUM(D92,I92)</f>
        <v>0</v>
      </c>
      <c r="R92" s="9"/>
      <c r="S92" s="9"/>
      <c r="T92" s="9"/>
      <c r="U92" s="9"/>
      <c r="V92" s="9"/>
      <c r="W92" s="9"/>
      <c r="X92" s="9"/>
      <c r="Y92" s="9"/>
      <c r="Z92" s="9"/>
      <c r="AA92" s="9"/>
      <c r="AB92" s="9"/>
      <c r="AC92" s="9"/>
      <c r="AD92" s="9"/>
      <c r="AE92" s="9"/>
      <c r="AF92" s="9"/>
      <c r="AG92" s="9"/>
    </row>
    <row r="93" spans="1:33" s="7" customFormat="1" ht="117.75" customHeight="1" hidden="1">
      <c r="A93" s="148">
        <v>90210</v>
      </c>
      <c r="B93" s="112">
        <v>90210</v>
      </c>
      <c r="C93" s="10" t="s">
        <v>383</v>
      </c>
      <c r="D93" s="270">
        <f t="shared" si="20"/>
        <v>0</v>
      </c>
      <c r="E93" s="258"/>
      <c r="F93" s="259"/>
      <c r="G93" s="259"/>
      <c r="H93" s="259"/>
      <c r="I93" s="247"/>
      <c r="J93" s="264"/>
      <c r="K93" s="320"/>
      <c r="L93" s="320"/>
      <c r="M93" s="320"/>
      <c r="N93" s="320"/>
      <c r="O93" s="320"/>
      <c r="P93" s="247">
        <f t="shared" si="22"/>
        <v>0</v>
      </c>
      <c r="R93" s="9"/>
      <c r="S93" s="9"/>
      <c r="T93" s="9"/>
      <c r="U93" s="9"/>
      <c r="V93" s="9"/>
      <c r="W93" s="9"/>
      <c r="X93" s="9"/>
      <c r="Y93" s="9"/>
      <c r="Z93" s="9"/>
      <c r="AA93" s="9"/>
      <c r="AB93" s="9"/>
      <c r="AC93" s="9"/>
      <c r="AD93" s="9"/>
      <c r="AE93" s="9"/>
      <c r="AF93" s="9"/>
      <c r="AG93" s="9"/>
    </row>
    <row r="94" spans="1:16" s="1" customFormat="1" ht="27" customHeight="1" hidden="1">
      <c r="A94" s="148">
        <v>90212</v>
      </c>
      <c r="B94" s="112" t="s">
        <v>98</v>
      </c>
      <c r="C94" s="35" t="s">
        <v>243</v>
      </c>
      <c r="D94" s="270">
        <f t="shared" si="20"/>
        <v>0</v>
      </c>
      <c r="E94" s="258"/>
      <c r="F94" s="259"/>
      <c r="G94" s="259"/>
      <c r="H94" s="259"/>
      <c r="I94" s="247">
        <f t="shared" si="21"/>
        <v>0</v>
      </c>
      <c r="J94" s="264"/>
      <c r="K94" s="320"/>
      <c r="L94" s="320"/>
      <c r="M94" s="320"/>
      <c r="N94" s="320"/>
      <c r="O94" s="320"/>
      <c r="P94" s="247">
        <f t="shared" si="22"/>
        <v>0</v>
      </c>
    </row>
    <row r="95" spans="1:33" s="7" customFormat="1" ht="21.75" customHeight="1" hidden="1">
      <c r="A95" s="148">
        <v>90214</v>
      </c>
      <c r="B95" s="112" t="s">
        <v>98</v>
      </c>
      <c r="C95" s="10" t="s">
        <v>321</v>
      </c>
      <c r="D95" s="270">
        <f t="shared" si="20"/>
        <v>0</v>
      </c>
      <c r="E95" s="258"/>
      <c r="F95" s="259"/>
      <c r="G95" s="259"/>
      <c r="H95" s="259"/>
      <c r="I95" s="247">
        <f t="shared" si="21"/>
        <v>0</v>
      </c>
      <c r="J95" s="264"/>
      <c r="K95" s="320"/>
      <c r="L95" s="320"/>
      <c r="M95" s="320"/>
      <c r="N95" s="320"/>
      <c r="O95" s="320"/>
      <c r="P95" s="247">
        <f t="shared" si="22"/>
        <v>0</v>
      </c>
      <c r="R95" s="9"/>
      <c r="S95" s="9"/>
      <c r="T95" s="9"/>
      <c r="U95" s="9"/>
      <c r="V95" s="9"/>
      <c r="W95" s="9"/>
      <c r="X95" s="9"/>
      <c r="Y95" s="9"/>
      <c r="Z95" s="9"/>
      <c r="AA95" s="9"/>
      <c r="AB95" s="9"/>
      <c r="AC95" s="9"/>
      <c r="AD95" s="9"/>
      <c r="AE95" s="9"/>
      <c r="AF95" s="9"/>
      <c r="AG95" s="9"/>
    </row>
    <row r="96" spans="1:33" s="7" customFormat="1" ht="79.5" customHeight="1" hidden="1">
      <c r="A96" s="148">
        <v>90215</v>
      </c>
      <c r="B96" s="112" t="s">
        <v>98</v>
      </c>
      <c r="C96" s="10" t="s">
        <v>133</v>
      </c>
      <c r="D96" s="270">
        <f t="shared" si="20"/>
        <v>0</v>
      </c>
      <c r="E96" s="258"/>
      <c r="F96" s="259"/>
      <c r="G96" s="259"/>
      <c r="H96" s="259"/>
      <c r="I96" s="247">
        <f t="shared" si="21"/>
        <v>0</v>
      </c>
      <c r="J96" s="264"/>
      <c r="K96" s="320"/>
      <c r="L96" s="320"/>
      <c r="M96" s="320"/>
      <c r="N96" s="320"/>
      <c r="O96" s="320"/>
      <c r="P96" s="247">
        <f t="shared" si="22"/>
        <v>0</v>
      </c>
      <c r="R96" s="9"/>
      <c r="S96" s="9"/>
      <c r="T96" s="9"/>
      <c r="U96" s="9"/>
      <c r="V96" s="9"/>
      <c r="W96" s="9"/>
      <c r="X96" s="9"/>
      <c r="Y96" s="9"/>
      <c r="Z96" s="9"/>
      <c r="AA96" s="9"/>
      <c r="AB96" s="9"/>
      <c r="AC96" s="9"/>
      <c r="AD96" s="9"/>
      <c r="AE96" s="9"/>
      <c r="AF96" s="9"/>
      <c r="AG96" s="9"/>
    </row>
    <row r="97" spans="1:33" s="7" customFormat="1" ht="20.25" customHeight="1" hidden="1">
      <c r="A97" s="148">
        <v>90302</v>
      </c>
      <c r="B97" s="112" t="s">
        <v>89</v>
      </c>
      <c r="C97" s="2" t="s">
        <v>134</v>
      </c>
      <c r="D97" s="270">
        <f>SUM(E97,H97)</f>
        <v>0</v>
      </c>
      <c r="E97" s="258"/>
      <c r="F97" s="259"/>
      <c r="G97" s="259"/>
      <c r="H97" s="259"/>
      <c r="I97" s="247">
        <f t="shared" si="21"/>
        <v>0</v>
      </c>
      <c r="J97" s="264"/>
      <c r="K97" s="320"/>
      <c r="L97" s="320"/>
      <c r="M97" s="320"/>
      <c r="N97" s="320"/>
      <c r="O97" s="320"/>
      <c r="P97" s="247">
        <f t="shared" si="22"/>
        <v>0</v>
      </c>
      <c r="R97" s="9"/>
      <c r="S97" s="9"/>
      <c r="T97" s="9"/>
      <c r="U97" s="9"/>
      <c r="V97" s="9"/>
      <c r="W97" s="9"/>
      <c r="X97" s="9"/>
      <c r="Y97" s="9"/>
      <c r="Z97" s="9"/>
      <c r="AA97" s="9"/>
      <c r="AB97" s="9"/>
      <c r="AC97" s="9"/>
      <c r="AD97" s="9"/>
      <c r="AE97" s="9"/>
      <c r="AF97" s="9"/>
      <c r="AG97" s="9"/>
    </row>
    <row r="98" spans="1:33" s="7" customFormat="1" ht="22.5" customHeight="1" hidden="1">
      <c r="A98" s="148">
        <v>90303</v>
      </c>
      <c r="B98" s="112" t="s">
        <v>89</v>
      </c>
      <c r="C98" s="2" t="s">
        <v>105</v>
      </c>
      <c r="D98" s="270">
        <f t="shared" si="20"/>
        <v>0</v>
      </c>
      <c r="E98" s="258"/>
      <c r="F98" s="259"/>
      <c r="G98" s="259"/>
      <c r="H98" s="259"/>
      <c r="I98" s="247">
        <f t="shared" si="21"/>
        <v>0</v>
      </c>
      <c r="J98" s="264"/>
      <c r="K98" s="320"/>
      <c r="L98" s="320"/>
      <c r="M98" s="320"/>
      <c r="N98" s="320"/>
      <c r="O98" s="320"/>
      <c r="P98" s="247">
        <f t="shared" si="22"/>
        <v>0</v>
      </c>
      <c r="R98" s="9"/>
      <c r="S98" s="9"/>
      <c r="T98" s="9"/>
      <c r="U98" s="9"/>
      <c r="V98" s="9"/>
      <c r="W98" s="9"/>
      <c r="X98" s="9"/>
      <c r="Y98" s="9"/>
      <c r="Z98" s="9"/>
      <c r="AA98" s="9"/>
      <c r="AB98" s="9"/>
      <c r="AC98" s="9"/>
      <c r="AD98" s="9"/>
      <c r="AE98" s="9"/>
      <c r="AF98" s="9"/>
      <c r="AG98" s="9"/>
    </row>
    <row r="99" spans="1:33" s="7" customFormat="1" ht="21.75" customHeight="1" hidden="1">
      <c r="A99" s="148">
        <v>90304</v>
      </c>
      <c r="B99" s="112" t="s">
        <v>89</v>
      </c>
      <c r="C99" s="2" t="s">
        <v>247</v>
      </c>
      <c r="D99" s="270">
        <f t="shared" si="20"/>
        <v>0</v>
      </c>
      <c r="E99" s="258"/>
      <c r="F99" s="259"/>
      <c r="G99" s="259"/>
      <c r="H99" s="259"/>
      <c r="I99" s="247">
        <f t="shared" si="21"/>
        <v>0</v>
      </c>
      <c r="J99" s="264"/>
      <c r="K99" s="320"/>
      <c r="L99" s="320"/>
      <c r="M99" s="320"/>
      <c r="N99" s="320"/>
      <c r="O99" s="320"/>
      <c r="P99" s="247">
        <f t="shared" si="22"/>
        <v>0</v>
      </c>
      <c r="R99" s="9"/>
      <c r="S99" s="9"/>
      <c r="T99" s="9"/>
      <c r="U99" s="9"/>
      <c r="V99" s="9"/>
      <c r="W99" s="9"/>
      <c r="X99" s="9"/>
      <c r="Y99" s="9"/>
      <c r="Z99" s="9"/>
      <c r="AA99" s="9"/>
      <c r="AB99" s="9"/>
      <c r="AC99" s="9"/>
      <c r="AD99" s="9"/>
      <c r="AE99" s="9"/>
      <c r="AF99" s="9"/>
      <c r="AG99" s="9"/>
    </row>
    <row r="100" spans="1:33" s="7" customFormat="1" ht="27" customHeight="1" hidden="1">
      <c r="A100" s="148">
        <v>90305</v>
      </c>
      <c r="B100" s="112" t="s">
        <v>89</v>
      </c>
      <c r="C100" s="2" t="s">
        <v>248</v>
      </c>
      <c r="D100" s="270">
        <f t="shared" si="20"/>
        <v>0</v>
      </c>
      <c r="E100" s="258"/>
      <c r="F100" s="259"/>
      <c r="G100" s="259"/>
      <c r="H100" s="259"/>
      <c r="I100" s="247">
        <f t="shared" si="21"/>
        <v>0</v>
      </c>
      <c r="J100" s="264"/>
      <c r="K100" s="320"/>
      <c r="L100" s="320"/>
      <c r="M100" s="320"/>
      <c r="N100" s="320"/>
      <c r="O100" s="320"/>
      <c r="P100" s="247">
        <f t="shared" si="22"/>
        <v>0</v>
      </c>
      <c r="R100" s="9"/>
      <c r="S100" s="9"/>
      <c r="T100" s="9"/>
      <c r="U100" s="9"/>
      <c r="V100" s="9"/>
      <c r="W100" s="9"/>
      <c r="X100" s="9"/>
      <c r="Y100" s="9"/>
      <c r="Z100" s="9"/>
      <c r="AA100" s="9"/>
      <c r="AB100" s="9"/>
      <c r="AC100" s="9"/>
      <c r="AD100" s="9"/>
      <c r="AE100" s="9"/>
      <c r="AF100" s="9"/>
      <c r="AG100" s="9"/>
    </row>
    <row r="101" spans="1:33" s="7" customFormat="1" ht="20.25" customHeight="1" hidden="1">
      <c r="A101" s="148">
        <v>90306</v>
      </c>
      <c r="B101" s="112" t="s">
        <v>89</v>
      </c>
      <c r="C101" s="2" t="s">
        <v>249</v>
      </c>
      <c r="D101" s="270">
        <f t="shared" si="20"/>
        <v>0</v>
      </c>
      <c r="E101" s="258"/>
      <c r="F101" s="259"/>
      <c r="G101" s="259"/>
      <c r="H101" s="259"/>
      <c r="I101" s="247">
        <f t="shared" si="21"/>
        <v>0</v>
      </c>
      <c r="J101" s="264"/>
      <c r="K101" s="320"/>
      <c r="L101" s="320"/>
      <c r="M101" s="320"/>
      <c r="N101" s="320"/>
      <c r="O101" s="320"/>
      <c r="P101" s="247">
        <f t="shared" si="22"/>
        <v>0</v>
      </c>
      <c r="R101" s="9"/>
      <c r="S101" s="9"/>
      <c r="T101" s="9"/>
      <c r="U101" s="9"/>
      <c r="V101" s="9"/>
      <c r="W101" s="9"/>
      <c r="X101" s="9"/>
      <c r="Y101" s="9"/>
      <c r="Z101" s="9"/>
      <c r="AA101" s="9"/>
      <c r="AB101" s="9"/>
      <c r="AC101" s="9"/>
      <c r="AD101" s="9"/>
      <c r="AE101" s="9"/>
      <c r="AF101" s="9"/>
      <c r="AG101" s="9"/>
    </row>
    <row r="102" spans="1:33" s="7" customFormat="1" ht="21" customHeight="1" hidden="1">
      <c r="A102" s="105">
        <v>90307</v>
      </c>
      <c r="B102" s="112">
        <v>1040</v>
      </c>
      <c r="C102" s="2" t="s">
        <v>250</v>
      </c>
      <c r="D102" s="270">
        <f t="shared" si="20"/>
        <v>0</v>
      </c>
      <c r="E102" s="246"/>
      <c r="F102" s="257"/>
      <c r="G102" s="257"/>
      <c r="H102" s="257"/>
      <c r="I102" s="261">
        <f t="shared" si="21"/>
        <v>0</v>
      </c>
      <c r="J102" s="257"/>
      <c r="K102" s="257"/>
      <c r="L102" s="257"/>
      <c r="M102" s="257"/>
      <c r="N102" s="257"/>
      <c r="O102" s="257"/>
      <c r="P102" s="261">
        <f>SUM(I102,D102)</f>
        <v>0</v>
      </c>
      <c r="R102" s="9"/>
      <c r="S102" s="9"/>
      <c r="T102" s="9"/>
      <c r="U102" s="9"/>
      <c r="V102" s="9"/>
      <c r="W102" s="9"/>
      <c r="X102" s="9"/>
      <c r="Y102" s="9"/>
      <c r="Z102" s="9"/>
      <c r="AA102" s="9"/>
      <c r="AB102" s="9"/>
      <c r="AC102" s="9"/>
      <c r="AD102" s="9"/>
      <c r="AE102" s="9"/>
      <c r="AF102" s="9"/>
      <c r="AG102" s="9"/>
    </row>
    <row r="103" spans="1:33" s="7" customFormat="1" ht="19.5" customHeight="1" hidden="1">
      <c r="A103" s="105">
        <v>90308</v>
      </c>
      <c r="B103" s="112">
        <v>1040</v>
      </c>
      <c r="C103" s="113" t="s">
        <v>251</v>
      </c>
      <c r="D103" s="270">
        <f t="shared" si="20"/>
        <v>0</v>
      </c>
      <c r="E103" s="246"/>
      <c r="F103" s="257"/>
      <c r="G103" s="257"/>
      <c r="H103" s="257"/>
      <c r="I103" s="247">
        <f t="shared" si="21"/>
        <v>0</v>
      </c>
      <c r="J103" s="257"/>
      <c r="K103" s="257"/>
      <c r="L103" s="257"/>
      <c r="M103" s="257"/>
      <c r="N103" s="257"/>
      <c r="O103" s="257"/>
      <c r="P103" s="261">
        <f>SUM(I103,D103)</f>
        <v>0</v>
      </c>
      <c r="R103" s="9"/>
      <c r="S103" s="9"/>
      <c r="T103" s="9"/>
      <c r="U103" s="9"/>
      <c r="V103" s="9"/>
      <c r="W103" s="9"/>
      <c r="X103" s="9"/>
      <c r="Y103" s="9"/>
      <c r="Z103" s="9"/>
      <c r="AA103" s="9"/>
      <c r="AB103" s="9"/>
      <c r="AC103" s="9"/>
      <c r="AD103" s="9"/>
      <c r="AE103" s="9"/>
      <c r="AF103" s="9"/>
      <c r="AG103" s="9"/>
    </row>
    <row r="104" spans="1:33" s="7" customFormat="1" ht="30" customHeight="1" hidden="1">
      <c r="A104" s="148">
        <v>90401</v>
      </c>
      <c r="B104" s="112" t="s">
        <v>89</v>
      </c>
      <c r="C104" s="2" t="s">
        <v>322</v>
      </c>
      <c r="D104" s="270">
        <f t="shared" si="20"/>
        <v>0</v>
      </c>
      <c r="E104" s="258"/>
      <c r="F104" s="259"/>
      <c r="G104" s="259"/>
      <c r="H104" s="259"/>
      <c r="I104" s="247">
        <f t="shared" si="21"/>
        <v>0</v>
      </c>
      <c r="J104" s="264"/>
      <c r="K104" s="320"/>
      <c r="L104" s="320"/>
      <c r="M104" s="320"/>
      <c r="N104" s="320"/>
      <c r="O104" s="320"/>
      <c r="P104" s="247">
        <f aca="true" t="shared" si="23" ref="P104:P109">SUM(D104,I104)</f>
        <v>0</v>
      </c>
      <c r="R104" s="9"/>
      <c r="S104" s="9"/>
      <c r="T104" s="9"/>
      <c r="U104" s="9"/>
      <c r="V104" s="9"/>
      <c r="W104" s="9"/>
      <c r="X104" s="9"/>
      <c r="Y104" s="9"/>
      <c r="Z104" s="9"/>
      <c r="AA104" s="9"/>
      <c r="AB104" s="9"/>
      <c r="AC104" s="9"/>
      <c r="AD104" s="9"/>
      <c r="AE104" s="9"/>
      <c r="AF104" s="9"/>
      <c r="AG104" s="9"/>
    </row>
    <row r="105" spans="1:33" s="7" customFormat="1" ht="34.5" customHeight="1" hidden="1">
      <c r="A105" s="148">
        <v>90405</v>
      </c>
      <c r="B105" s="112" t="s">
        <v>92</v>
      </c>
      <c r="C105" s="2" t="s">
        <v>253</v>
      </c>
      <c r="D105" s="270">
        <f t="shared" si="20"/>
        <v>0</v>
      </c>
      <c r="E105" s="258"/>
      <c r="F105" s="259"/>
      <c r="G105" s="259"/>
      <c r="H105" s="259"/>
      <c r="I105" s="247">
        <f t="shared" si="21"/>
        <v>0</v>
      </c>
      <c r="J105" s="264"/>
      <c r="K105" s="320"/>
      <c r="L105" s="320"/>
      <c r="M105" s="320"/>
      <c r="N105" s="320"/>
      <c r="O105" s="320"/>
      <c r="P105" s="247">
        <f t="shared" si="23"/>
        <v>0</v>
      </c>
      <c r="R105" s="9"/>
      <c r="S105" s="9"/>
      <c r="T105" s="9"/>
      <c r="U105" s="9"/>
      <c r="V105" s="9"/>
      <c r="W105" s="9"/>
      <c r="X105" s="9"/>
      <c r="Y105" s="9"/>
      <c r="Z105" s="9"/>
      <c r="AA105" s="9"/>
      <c r="AB105" s="9"/>
      <c r="AC105" s="9"/>
      <c r="AD105" s="9"/>
      <c r="AE105" s="9"/>
      <c r="AF105" s="9"/>
      <c r="AG105" s="9"/>
    </row>
    <row r="106" spans="1:33" s="7" customFormat="1" ht="38.25" customHeight="1">
      <c r="A106" s="148">
        <v>90406</v>
      </c>
      <c r="B106" s="112" t="s">
        <v>92</v>
      </c>
      <c r="C106" s="2" t="s">
        <v>375</v>
      </c>
      <c r="D106" s="270">
        <f>SUM(E106,H106)</f>
        <v>1533.56</v>
      </c>
      <c r="E106" s="258">
        <v>1533.56</v>
      </c>
      <c r="F106" s="259"/>
      <c r="G106" s="259"/>
      <c r="H106" s="259"/>
      <c r="I106" s="247">
        <f>SUM(J106,M106)</f>
        <v>0</v>
      </c>
      <c r="J106" s="264"/>
      <c r="K106" s="320"/>
      <c r="L106" s="320"/>
      <c r="M106" s="320"/>
      <c r="N106" s="320"/>
      <c r="O106" s="320"/>
      <c r="P106" s="247">
        <f t="shared" si="23"/>
        <v>1533.56</v>
      </c>
      <c r="R106" s="9"/>
      <c r="S106" s="9"/>
      <c r="T106" s="9"/>
      <c r="U106" s="9"/>
      <c r="V106" s="9"/>
      <c r="W106" s="9"/>
      <c r="X106" s="9"/>
      <c r="Y106" s="9"/>
      <c r="Z106" s="9"/>
      <c r="AA106" s="9"/>
      <c r="AB106" s="9"/>
      <c r="AC106" s="9"/>
      <c r="AD106" s="9"/>
      <c r="AE106" s="9"/>
      <c r="AF106" s="9"/>
      <c r="AG106" s="9"/>
    </row>
    <row r="107" spans="1:33" s="7" customFormat="1" ht="39" customHeight="1" hidden="1">
      <c r="A107" s="105">
        <v>90407</v>
      </c>
      <c r="B107" s="112" t="s">
        <v>92</v>
      </c>
      <c r="C107" s="2" t="s">
        <v>73</v>
      </c>
      <c r="D107" s="270">
        <f t="shared" si="20"/>
        <v>0</v>
      </c>
      <c r="E107" s="258"/>
      <c r="F107" s="259"/>
      <c r="G107" s="259"/>
      <c r="H107" s="259"/>
      <c r="I107" s="247"/>
      <c r="J107" s="264"/>
      <c r="K107" s="320"/>
      <c r="L107" s="320"/>
      <c r="M107" s="320"/>
      <c r="N107" s="320"/>
      <c r="O107" s="320"/>
      <c r="P107" s="247">
        <f t="shared" si="23"/>
        <v>0</v>
      </c>
      <c r="R107" s="9"/>
      <c r="S107" s="9"/>
      <c r="T107" s="9"/>
      <c r="U107" s="9"/>
      <c r="V107" s="9"/>
      <c r="W107" s="9"/>
      <c r="X107" s="9"/>
      <c r="Y107" s="9"/>
      <c r="Z107" s="9"/>
      <c r="AA107" s="9"/>
      <c r="AB107" s="9"/>
      <c r="AC107" s="9"/>
      <c r="AD107" s="9"/>
      <c r="AE107" s="9"/>
      <c r="AF107" s="9"/>
      <c r="AG107" s="9"/>
    </row>
    <row r="108" spans="1:33" s="7" customFormat="1" ht="30" customHeight="1" hidden="1">
      <c r="A108" s="101" t="s">
        <v>254</v>
      </c>
      <c r="B108" s="112" t="s">
        <v>88</v>
      </c>
      <c r="C108" s="117" t="s">
        <v>345</v>
      </c>
      <c r="D108" s="270">
        <f t="shared" si="20"/>
        <v>0</v>
      </c>
      <c r="E108" s="258"/>
      <c r="F108" s="259"/>
      <c r="G108" s="259"/>
      <c r="H108" s="259"/>
      <c r="I108" s="247">
        <f>SUM(J108,M108)</f>
        <v>0</v>
      </c>
      <c r="J108" s="264"/>
      <c r="K108" s="320"/>
      <c r="L108" s="320"/>
      <c r="M108" s="320"/>
      <c r="N108" s="320"/>
      <c r="O108" s="320"/>
      <c r="P108" s="247">
        <f t="shared" si="23"/>
        <v>0</v>
      </c>
      <c r="R108" s="9"/>
      <c r="S108" s="9"/>
      <c r="T108" s="9"/>
      <c r="U108" s="9"/>
      <c r="V108" s="9"/>
      <c r="W108" s="9"/>
      <c r="X108" s="9"/>
      <c r="Y108" s="9"/>
      <c r="Z108" s="9"/>
      <c r="AA108" s="9"/>
      <c r="AB108" s="9"/>
      <c r="AC108" s="9"/>
      <c r="AD108" s="9"/>
      <c r="AE108" s="9"/>
      <c r="AF108" s="9"/>
      <c r="AG108" s="9"/>
    </row>
    <row r="109" spans="1:33" s="7" customFormat="1" ht="31.5" customHeight="1" hidden="1">
      <c r="A109" s="101" t="s">
        <v>71</v>
      </c>
      <c r="B109" s="112" t="s">
        <v>99</v>
      </c>
      <c r="C109" s="117" t="s">
        <v>72</v>
      </c>
      <c r="D109" s="270">
        <f t="shared" si="20"/>
        <v>0</v>
      </c>
      <c r="E109" s="258"/>
      <c r="F109" s="259"/>
      <c r="G109" s="259"/>
      <c r="H109" s="259"/>
      <c r="I109" s="247">
        <f>SUM(J109,M109)</f>
        <v>0</v>
      </c>
      <c r="J109" s="264"/>
      <c r="K109" s="320"/>
      <c r="L109" s="320"/>
      <c r="M109" s="320"/>
      <c r="N109" s="320"/>
      <c r="O109" s="320"/>
      <c r="P109" s="247">
        <f t="shared" si="23"/>
        <v>0</v>
      </c>
      <c r="R109" s="9"/>
      <c r="S109" s="9"/>
      <c r="T109" s="9"/>
      <c r="U109" s="9"/>
      <c r="V109" s="9"/>
      <c r="W109" s="9"/>
      <c r="X109" s="9"/>
      <c r="Y109" s="9"/>
      <c r="Z109" s="9"/>
      <c r="AA109" s="9"/>
      <c r="AB109" s="9"/>
      <c r="AC109" s="9"/>
      <c r="AD109" s="9"/>
      <c r="AE109" s="9"/>
      <c r="AF109" s="9"/>
      <c r="AG109" s="9"/>
    </row>
    <row r="110" spans="1:33" s="7" customFormat="1" ht="54" customHeight="1" hidden="1">
      <c r="A110" s="112" t="s">
        <v>255</v>
      </c>
      <c r="B110" s="112" t="s">
        <v>92</v>
      </c>
      <c r="C110" s="118" t="s">
        <v>256</v>
      </c>
      <c r="D110" s="270">
        <f t="shared" si="20"/>
        <v>0</v>
      </c>
      <c r="E110" s="258"/>
      <c r="F110" s="259"/>
      <c r="G110" s="259"/>
      <c r="H110" s="259"/>
      <c r="I110" s="247">
        <f t="shared" si="21"/>
        <v>0</v>
      </c>
      <c r="J110" s="264"/>
      <c r="K110" s="320"/>
      <c r="L110" s="320"/>
      <c r="M110" s="320"/>
      <c r="N110" s="320"/>
      <c r="O110" s="320"/>
      <c r="P110" s="247">
        <f>SUM(I110,D110)</f>
        <v>0</v>
      </c>
      <c r="R110" s="9"/>
      <c r="S110" s="9"/>
      <c r="T110" s="9"/>
      <c r="U110" s="9"/>
      <c r="V110" s="9"/>
      <c r="W110" s="9"/>
      <c r="X110" s="9"/>
      <c r="Y110" s="9"/>
      <c r="Z110" s="9"/>
      <c r="AA110" s="9"/>
      <c r="AB110" s="9"/>
      <c r="AC110" s="9"/>
      <c r="AD110" s="9"/>
      <c r="AE110" s="9"/>
      <c r="AF110" s="9"/>
      <c r="AG110" s="9"/>
    </row>
    <row r="111" spans="1:33" s="7" customFormat="1" ht="29.25" customHeight="1" hidden="1">
      <c r="A111" s="112" t="s">
        <v>278</v>
      </c>
      <c r="B111" s="112" t="s">
        <v>100</v>
      </c>
      <c r="C111" s="102" t="s">
        <v>279</v>
      </c>
      <c r="D111" s="270">
        <f t="shared" si="20"/>
        <v>0</v>
      </c>
      <c r="E111" s="258"/>
      <c r="F111" s="255"/>
      <c r="G111" s="255"/>
      <c r="H111" s="255"/>
      <c r="I111" s="247">
        <f>SUM(J111,M111)</f>
        <v>0</v>
      </c>
      <c r="J111" s="255"/>
      <c r="K111" s="255"/>
      <c r="L111" s="255"/>
      <c r="M111" s="255"/>
      <c r="N111" s="255"/>
      <c r="O111" s="255"/>
      <c r="P111" s="247">
        <f>SUM(D111,I111)</f>
        <v>0</v>
      </c>
      <c r="R111" s="9"/>
      <c r="S111" s="9"/>
      <c r="T111" s="9"/>
      <c r="U111" s="9"/>
      <c r="V111" s="9"/>
      <c r="W111" s="9"/>
      <c r="X111" s="9"/>
      <c r="Y111" s="9"/>
      <c r="Z111" s="9"/>
      <c r="AA111" s="9"/>
      <c r="AB111" s="9"/>
      <c r="AC111" s="9"/>
      <c r="AD111" s="9"/>
      <c r="AE111" s="9"/>
      <c r="AF111" s="9"/>
      <c r="AG111" s="9"/>
    </row>
    <row r="112" spans="1:33" s="7" customFormat="1" ht="54.75" customHeight="1" hidden="1">
      <c r="A112" s="114" t="s">
        <v>280</v>
      </c>
      <c r="B112" s="112" t="s">
        <v>99</v>
      </c>
      <c r="C112" s="102" t="s">
        <v>281</v>
      </c>
      <c r="D112" s="270">
        <f t="shared" si="20"/>
        <v>0</v>
      </c>
      <c r="E112" s="258"/>
      <c r="F112" s="255"/>
      <c r="G112" s="255"/>
      <c r="H112" s="255"/>
      <c r="I112" s="247">
        <f t="shared" si="21"/>
        <v>0</v>
      </c>
      <c r="J112" s="255"/>
      <c r="K112" s="255"/>
      <c r="L112" s="255"/>
      <c r="M112" s="255"/>
      <c r="N112" s="255"/>
      <c r="O112" s="255"/>
      <c r="P112" s="247">
        <f>SUM(D112,I112)</f>
        <v>0</v>
      </c>
      <c r="R112" s="9"/>
      <c r="S112" s="9"/>
      <c r="T112" s="9"/>
      <c r="U112" s="9"/>
      <c r="V112" s="9"/>
      <c r="W112" s="9"/>
      <c r="X112" s="9"/>
      <c r="Y112" s="9"/>
      <c r="Z112" s="9"/>
      <c r="AA112" s="9"/>
      <c r="AB112" s="9"/>
      <c r="AC112" s="9"/>
      <c r="AD112" s="9"/>
      <c r="AE112" s="9"/>
      <c r="AF112" s="9"/>
      <c r="AG112" s="9"/>
    </row>
    <row r="113" spans="1:33" s="7" customFormat="1" ht="37.5" customHeight="1" hidden="1">
      <c r="A113" s="114" t="s">
        <v>282</v>
      </c>
      <c r="B113" s="112" t="s">
        <v>99</v>
      </c>
      <c r="C113" s="102" t="s">
        <v>283</v>
      </c>
      <c r="D113" s="270">
        <f t="shared" si="20"/>
        <v>0</v>
      </c>
      <c r="E113" s="258"/>
      <c r="F113" s="255"/>
      <c r="G113" s="255"/>
      <c r="H113" s="255"/>
      <c r="I113" s="247">
        <f t="shared" si="21"/>
        <v>0</v>
      </c>
      <c r="J113" s="255"/>
      <c r="K113" s="255"/>
      <c r="L113" s="255"/>
      <c r="M113" s="255"/>
      <c r="N113" s="255"/>
      <c r="O113" s="255"/>
      <c r="P113" s="247">
        <f>SUM(D113,I113)</f>
        <v>0</v>
      </c>
      <c r="R113" s="9"/>
      <c r="S113" s="9"/>
      <c r="T113" s="9"/>
      <c r="U113" s="9"/>
      <c r="V113" s="9"/>
      <c r="W113" s="9"/>
      <c r="X113" s="9"/>
      <c r="Y113" s="9"/>
      <c r="Z113" s="9"/>
      <c r="AA113" s="9"/>
      <c r="AB113" s="9"/>
      <c r="AC113" s="9"/>
      <c r="AD113" s="9"/>
      <c r="AE113" s="9"/>
      <c r="AF113" s="9"/>
      <c r="AG113" s="9"/>
    </row>
    <row r="114" spans="1:33" s="7" customFormat="1" ht="30" customHeight="1" hidden="1">
      <c r="A114" s="148">
        <v>91300</v>
      </c>
      <c r="B114" s="112" t="s">
        <v>99</v>
      </c>
      <c r="C114" s="2" t="s">
        <v>284</v>
      </c>
      <c r="D114" s="270">
        <f t="shared" si="20"/>
        <v>0</v>
      </c>
      <c r="E114" s="258"/>
      <c r="F114" s="259"/>
      <c r="G114" s="259"/>
      <c r="H114" s="259"/>
      <c r="I114" s="247">
        <f t="shared" si="21"/>
        <v>0</v>
      </c>
      <c r="J114" s="264"/>
      <c r="K114" s="320"/>
      <c r="L114" s="320"/>
      <c r="M114" s="320"/>
      <c r="N114" s="320"/>
      <c r="O114" s="320"/>
      <c r="P114" s="247">
        <f>SUM(D114,I114)</f>
        <v>0</v>
      </c>
      <c r="R114" s="9"/>
      <c r="S114" s="9"/>
      <c r="T114" s="9"/>
      <c r="U114" s="9"/>
      <c r="V114" s="9"/>
      <c r="W114" s="9"/>
      <c r="X114" s="9"/>
      <c r="Y114" s="9"/>
      <c r="Z114" s="9"/>
      <c r="AA114" s="9"/>
      <c r="AB114" s="9"/>
      <c r="AC114" s="9"/>
      <c r="AD114" s="9"/>
      <c r="AE114" s="9"/>
      <c r="AF114" s="9"/>
      <c r="AG114" s="9"/>
    </row>
    <row r="115" spans="1:33" s="7" customFormat="1" ht="33.75" customHeight="1" hidden="1">
      <c r="A115" s="112" t="s">
        <v>308</v>
      </c>
      <c r="B115" s="112" t="s">
        <v>98</v>
      </c>
      <c r="C115" s="118" t="s">
        <v>323</v>
      </c>
      <c r="D115" s="270">
        <f t="shared" si="20"/>
        <v>0</v>
      </c>
      <c r="E115" s="246"/>
      <c r="F115" s="260"/>
      <c r="G115" s="260"/>
      <c r="H115" s="260"/>
      <c r="I115" s="261">
        <f>SUM(J115,M115)</f>
        <v>0</v>
      </c>
      <c r="J115" s="260"/>
      <c r="K115" s="260"/>
      <c r="L115" s="260"/>
      <c r="M115" s="260"/>
      <c r="N115" s="260"/>
      <c r="O115" s="260"/>
      <c r="P115" s="261">
        <f>SUM(I115,D115)</f>
        <v>0</v>
      </c>
      <c r="R115" s="9"/>
      <c r="S115" s="9"/>
      <c r="T115" s="9"/>
      <c r="U115" s="9"/>
      <c r="V115" s="9"/>
      <c r="W115" s="9"/>
      <c r="X115" s="9"/>
      <c r="Y115" s="9"/>
      <c r="Z115" s="9"/>
      <c r="AA115" s="9"/>
      <c r="AB115" s="9"/>
      <c r="AC115" s="9"/>
      <c r="AD115" s="9"/>
      <c r="AE115" s="9"/>
      <c r="AF115" s="9"/>
      <c r="AG115" s="9"/>
    </row>
    <row r="116" spans="1:16" ht="23.25" customHeight="1" hidden="1">
      <c r="A116" s="114" t="s">
        <v>115</v>
      </c>
      <c r="B116" s="119" t="s">
        <v>119</v>
      </c>
      <c r="C116" s="102" t="s">
        <v>116</v>
      </c>
      <c r="D116" s="270">
        <f t="shared" si="20"/>
        <v>0</v>
      </c>
      <c r="E116" s="258"/>
      <c r="F116" s="258"/>
      <c r="G116" s="255"/>
      <c r="H116" s="255"/>
      <c r="I116" s="247">
        <f>SUM(J116,M116)</f>
        <v>0</v>
      </c>
      <c r="J116" s="255"/>
      <c r="K116" s="255"/>
      <c r="L116" s="255"/>
      <c r="M116" s="255"/>
      <c r="N116" s="255"/>
      <c r="O116" s="255"/>
      <c r="P116" s="247">
        <f>SUM(D116,I116)</f>
        <v>0</v>
      </c>
    </row>
    <row r="117" spans="1:33" s="7" customFormat="1" ht="15.75" customHeight="1" hidden="1">
      <c r="A117" s="112" t="s">
        <v>330</v>
      </c>
      <c r="B117" s="112" t="s">
        <v>330</v>
      </c>
      <c r="C117" s="118" t="s">
        <v>331</v>
      </c>
      <c r="D117" s="270">
        <f t="shared" si="20"/>
        <v>0</v>
      </c>
      <c r="E117" s="256"/>
      <c r="F117" s="260"/>
      <c r="G117" s="260"/>
      <c r="H117" s="260"/>
      <c r="I117" s="261">
        <f>SUM(J117,M117)</f>
        <v>0</v>
      </c>
      <c r="J117" s="260"/>
      <c r="K117" s="260"/>
      <c r="L117" s="260"/>
      <c r="M117" s="260"/>
      <c r="N117" s="260"/>
      <c r="O117" s="260"/>
      <c r="P117" s="261">
        <f>SUM(I117,D117)</f>
        <v>0</v>
      </c>
      <c r="R117" s="9"/>
      <c r="S117" s="9"/>
      <c r="T117" s="9"/>
      <c r="U117" s="9"/>
      <c r="V117" s="9"/>
      <c r="W117" s="9"/>
      <c r="X117" s="9"/>
      <c r="Y117" s="9"/>
      <c r="Z117" s="9"/>
      <c r="AA117" s="9"/>
      <c r="AB117" s="9"/>
      <c r="AC117" s="9"/>
      <c r="AD117" s="9"/>
      <c r="AE117" s="9"/>
      <c r="AF117" s="9"/>
      <c r="AG117" s="9"/>
    </row>
    <row r="118" spans="1:16" s="7" customFormat="1" ht="45" customHeight="1">
      <c r="A118" s="137" t="s">
        <v>384</v>
      </c>
      <c r="B118" s="137"/>
      <c r="C118" s="151" t="s">
        <v>58</v>
      </c>
      <c r="D118" s="271">
        <f>SUM(D119,D121)</f>
        <v>87774</v>
      </c>
      <c r="E118" s="263">
        <f aca="true" t="shared" si="24" ref="E118:P118">SUM(E120,E121)</f>
        <v>87774</v>
      </c>
      <c r="F118" s="263">
        <f t="shared" si="24"/>
        <v>0</v>
      </c>
      <c r="G118" s="263">
        <f t="shared" si="24"/>
        <v>0</v>
      </c>
      <c r="H118" s="263">
        <f t="shared" si="24"/>
        <v>0</v>
      </c>
      <c r="I118" s="263">
        <f t="shared" si="24"/>
        <v>0</v>
      </c>
      <c r="J118" s="263">
        <f t="shared" si="24"/>
        <v>0</v>
      </c>
      <c r="K118" s="263">
        <f t="shared" si="24"/>
        <v>0</v>
      </c>
      <c r="L118" s="263">
        <f t="shared" si="24"/>
        <v>0</v>
      </c>
      <c r="M118" s="263">
        <f t="shared" si="24"/>
        <v>0</v>
      </c>
      <c r="N118" s="263">
        <f t="shared" si="24"/>
        <v>0</v>
      </c>
      <c r="O118" s="263">
        <f t="shared" si="24"/>
        <v>0</v>
      </c>
      <c r="P118" s="263">
        <f t="shared" si="24"/>
        <v>87774</v>
      </c>
    </row>
    <row r="119" spans="1:16" s="7" customFormat="1" ht="19.5" customHeight="1" hidden="1">
      <c r="A119" s="139" t="s">
        <v>212</v>
      </c>
      <c r="B119" s="139" t="s">
        <v>212</v>
      </c>
      <c r="C119" s="140" t="s">
        <v>343</v>
      </c>
      <c r="D119" s="261">
        <f>SUM(D120)</f>
        <v>0</v>
      </c>
      <c r="E119" s="264">
        <f aca="true" t="shared" si="25" ref="E119:P119">SUM(E120)</f>
        <v>0</v>
      </c>
      <c r="F119" s="264">
        <f t="shared" si="25"/>
        <v>0</v>
      </c>
      <c r="G119" s="264">
        <f t="shared" si="25"/>
        <v>0</v>
      </c>
      <c r="H119" s="264">
        <f t="shared" si="25"/>
        <v>0</v>
      </c>
      <c r="I119" s="264">
        <f t="shared" si="25"/>
        <v>0</v>
      </c>
      <c r="J119" s="264">
        <f t="shared" si="25"/>
        <v>0</v>
      </c>
      <c r="K119" s="264">
        <f t="shared" si="25"/>
        <v>0</v>
      </c>
      <c r="L119" s="264">
        <f t="shared" si="25"/>
        <v>0</v>
      </c>
      <c r="M119" s="264">
        <f t="shared" si="25"/>
        <v>0</v>
      </c>
      <c r="N119" s="264">
        <f t="shared" si="25"/>
        <v>0</v>
      </c>
      <c r="O119" s="264">
        <f t="shared" si="25"/>
        <v>0</v>
      </c>
      <c r="P119" s="264">
        <f t="shared" si="25"/>
        <v>0</v>
      </c>
    </row>
    <row r="120" spans="1:16" s="7" customFormat="1" ht="19.5" customHeight="1" hidden="1">
      <c r="A120" s="101" t="s">
        <v>213</v>
      </c>
      <c r="B120" s="101" t="s">
        <v>77</v>
      </c>
      <c r="C120" s="122" t="s">
        <v>344</v>
      </c>
      <c r="D120" s="270">
        <f aca="true" t="shared" si="26" ref="D120:D131">SUM(E120,H120)</f>
        <v>0</v>
      </c>
      <c r="E120" s="246"/>
      <c r="F120" s="259"/>
      <c r="G120" s="259"/>
      <c r="H120" s="259"/>
      <c r="I120" s="261">
        <f aca="true" t="shared" si="27" ref="I120:I131">SUM(J120,M120)</f>
        <v>0</v>
      </c>
      <c r="J120" s="264"/>
      <c r="K120" s="264"/>
      <c r="L120" s="264"/>
      <c r="M120" s="259"/>
      <c r="N120" s="259"/>
      <c r="O120" s="319"/>
      <c r="P120" s="247">
        <f>SUM(I120,D120)</f>
        <v>0</v>
      </c>
    </row>
    <row r="121" spans="1:16" ht="24" customHeight="1" hidden="1">
      <c r="A121" s="139" t="s">
        <v>59</v>
      </c>
      <c r="B121" s="139" t="s">
        <v>59</v>
      </c>
      <c r="C121" s="152" t="s">
        <v>60</v>
      </c>
      <c r="D121" s="270">
        <f>SUM(D122:D131)</f>
        <v>87774</v>
      </c>
      <c r="E121" s="270">
        <f>SUM(E122:E131)</f>
        <v>87774</v>
      </c>
      <c r="F121" s="270">
        <f>SUM(F122:F131)</f>
        <v>0</v>
      </c>
      <c r="G121" s="270">
        <f>SUM(G122:G131)</f>
        <v>0</v>
      </c>
      <c r="H121" s="270">
        <f>SUM(H122:H131)</f>
        <v>0</v>
      </c>
      <c r="I121" s="261">
        <f aca="true" t="shared" si="28" ref="I121:P121">SUM(I122:I131)</f>
        <v>0</v>
      </c>
      <c r="J121" s="261">
        <f t="shared" si="28"/>
        <v>0</v>
      </c>
      <c r="K121" s="261">
        <f t="shared" si="28"/>
        <v>0</v>
      </c>
      <c r="L121" s="261">
        <f t="shared" si="28"/>
        <v>0</v>
      </c>
      <c r="M121" s="261">
        <f t="shared" si="28"/>
        <v>0</v>
      </c>
      <c r="N121" s="261">
        <f t="shared" si="28"/>
        <v>0</v>
      </c>
      <c r="O121" s="261">
        <f t="shared" si="28"/>
        <v>0</v>
      </c>
      <c r="P121" s="261">
        <f t="shared" si="28"/>
        <v>87774</v>
      </c>
    </row>
    <row r="122" spans="1:16" ht="20.25" customHeight="1" hidden="1">
      <c r="A122" s="112" t="s">
        <v>288</v>
      </c>
      <c r="B122" s="112" t="s">
        <v>288</v>
      </c>
      <c r="C122" s="102" t="s">
        <v>289</v>
      </c>
      <c r="D122" s="270">
        <f t="shared" si="26"/>
        <v>0</v>
      </c>
      <c r="E122" s="270"/>
      <c r="F122" s="270"/>
      <c r="G122" s="270"/>
      <c r="H122" s="270"/>
      <c r="I122" s="261">
        <f t="shared" si="27"/>
        <v>0</v>
      </c>
      <c r="J122" s="255"/>
      <c r="K122" s="255"/>
      <c r="L122" s="255"/>
      <c r="M122" s="255"/>
      <c r="N122" s="255"/>
      <c r="O122" s="255"/>
      <c r="P122" s="247">
        <f aca="true" t="shared" si="29" ref="P122:P131">SUM(I122,D122)</f>
        <v>0</v>
      </c>
    </row>
    <row r="123" spans="1:16" ht="27.75" customHeight="1" hidden="1">
      <c r="A123" s="112" t="s">
        <v>290</v>
      </c>
      <c r="B123" s="112" t="s">
        <v>101</v>
      </c>
      <c r="C123" s="122" t="s">
        <v>291</v>
      </c>
      <c r="D123" s="270">
        <f t="shared" si="26"/>
        <v>0</v>
      </c>
      <c r="E123" s="246"/>
      <c r="F123" s="255"/>
      <c r="G123" s="255"/>
      <c r="H123" s="255"/>
      <c r="I123" s="261">
        <f t="shared" si="27"/>
        <v>0</v>
      </c>
      <c r="J123" s="255"/>
      <c r="K123" s="255"/>
      <c r="L123" s="255"/>
      <c r="M123" s="255"/>
      <c r="N123" s="255"/>
      <c r="O123" s="255"/>
      <c r="P123" s="247">
        <f t="shared" si="29"/>
        <v>0</v>
      </c>
    </row>
    <row r="124" spans="1:16" ht="19.5" customHeight="1" hidden="1">
      <c r="A124" s="112" t="s">
        <v>292</v>
      </c>
      <c r="B124" s="112"/>
      <c r="C124" s="102" t="s">
        <v>293</v>
      </c>
      <c r="D124" s="270">
        <f t="shared" si="26"/>
        <v>0</v>
      </c>
      <c r="E124" s="246"/>
      <c r="F124" s="255"/>
      <c r="G124" s="255"/>
      <c r="H124" s="255"/>
      <c r="I124" s="261"/>
      <c r="J124" s="255"/>
      <c r="K124" s="255"/>
      <c r="L124" s="255"/>
      <c r="M124" s="255"/>
      <c r="N124" s="255"/>
      <c r="O124" s="255"/>
      <c r="P124" s="247">
        <f t="shared" si="29"/>
        <v>0</v>
      </c>
    </row>
    <row r="125" spans="1:16" ht="42.75" customHeight="1" hidden="1">
      <c r="A125" s="112" t="s">
        <v>294</v>
      </c>
      <c r="B125" s="112" t="s">
        <v>102</v>
      </c>
      <c r="C125" s="102" t="s">
        <v>295</v>
      </c>
      <c r="D125" s="270">
        <f t="shared" si="26"/>
        <v>0</v>
      </c>
      <c r="E125" s="246"/>
      <c r="F125" s="255"/>
      <c r="G125" s="255"/>
      <c r="H125" s="255"/>
      <c r="I125" s="261">
        <f t="shared" si="27"/>
        <v>0</v>
      </c>
      <c r="J125" s="255"/>
      <c r="K125" s="255"/>
      <c r="L125" s="255"/>
      <c r="M125" s="255"/>
      <c r="N125" s="255"/>
      <c r="O125" s="255"/>
      <c r="P125" s="247">
        <f t="shared" si="29"/>
        <v>0</v>
      </c>
    </row>
    <row r="126" spans="1:16" ht="27.75" customHeight="1">
      <c r="A126" s="112" t="s">
        <v>296</v>
      </c>
      <c r="B126" s="112" t="s">
        <v>81</v>
      </c>
      <c r="C126" s="122" t="s">
        <v>297</v>
      </c>
      <c r="D126" s="270">
        <f t="shared" si="26"/>
        <v>87774</v>
      </c>
      <c r="E126" s="246">
        <v>87774</v>
      </c>
      <c r="F126" s="255"/>
      <c r="G126" s="255"/>
      <c r="H126" s="255"/>
      <c r="I126" s="261">
        <f t="shared" si="27"/>
        <v>0</v>
      </c>
      <c r="J126" s="255"/>
      <c r="K126" s="255"/>
      <c r="L126" s="255"/>
      <c r="M126" s="255"/>
      <c r="N126" s="255"/>
      <c r="O126" s="255"/>
      <c r="P126" s="247">
        <f t="shared" si="29"/>
        <v>87774</v>
      </c>
    </row>
    <row r="127" spans="1:16" ht="31.5" customHeight="1" hidden="1">
      <c r="A127" s="112" t="s">
        <v>298</v>
      </c>
      <c r="B127" s="112" t="s">
        <v>103</v>
      </c>
      <c r="C127" s="102" t="s">
        <v>299</v>
      </c>
      <c r="D127" s="270">
        <f t="shared" si="26"/>
        <v>0</v>
      </c>
      <c r="E127" s="246"/>
      <c r="F127" s="255"/>
      <c r="G127" s="255"/>
      <c r="H127" s="255"/>
      <c r="I127" s="261">
        <f t="shared" si="27"/>
        <v>0</v>
      </c>
      <c r="J127" s="255"/>
      <c r="K127" s="255"/>
      <c r="L127" s="255"/>
      <c r="M127" s="255"/>
      <c r="N127" s="255"/>
      <c r="O127" s="255"/>
      <c r="P127" s="247">
        <f t="shared" si="29"/>
        <v>0</v>
      </c>
    </row>
    <row r="128" spans="1:16" ht="27" customHeight="1" hidden="1">
      <c r="A128" s="112" t="s">
        <v>298</v>
      </c>
      <c r="B128" s="112" t="s">
        <v>103</v>
      </c>
      <c r="C128" s="102" t="s">
        <v>69</v>
      </c>
      <c r="D128" s="270">
        <f t="shared" si="26"/>
        <v>0</v>
      </c>
      <c r="E128" s="246"/>
      <c r="F128" s="255"/>
      <c r="G128" s="255"/>
      <c r="H128" s="255"/>
      <c r="I128" s="261">
        <f t="shared" si="27"/>
        <v>0</v>
      </c>
      <c r="J128" s="255"/>
      <c r="K128" s="255"/>
      <c r="L128" s="255"/>
      <c r="M128" s="255"/>
      <c r="N128" s="255"/>
      <c r="O128" s="255"/>
      <c r="P128" s="247">
        <f>SUM(I128,D128)</f>
        <v>0</v>
      </c>
    </row>
    <row r="129" spans="1:256" s="27" customFormat="1" ht="39" customHeight="1" hidden="1">
      <c r="A129" s="112" t="s">
        <v>298</v>
      </c>
      <c r="B129" s="112" t="s">
        <v>103</v>
      </c>
      <c r="C129" s="102" t="s">
        <v>300</v>
      </c>
      <c r="D129" s="270">
        <f>SUM(E129,H129)</f>
        <v>0</v>
      </c>
      <c r="E129" s="246"/>
      <c r="F129" s="255"/>
      <c r="G129" s="255"/>
      <c r="H129" s="255"/>
      <c r="I129" s="261">
        <f>SUM(J129,M129)</f>
        <v>0</v>
      </c>
      <c r="J129" s="255"/>
      <c r="K129" s="255"/>
      <c r="L129" s="255"/>
      <c r="M129" s="255"/>
      <c r="N129" s="255"/>
      <c r="O129" s="255"/>
      <c r="P129" s="247">
        <f>SUM(I129,D129)</f>
        <v>0</v>
      </c>
      <c r="Q129" s="58"/>
      <c r="R129" s="59"/>
      <c r="S129" s="60"/>
      <c r="T129" s="61"/>
      <c r="U129" s="62"/>
      <c r="V129" s="63"/>
      <c r="W129" s="63"/>
      <c r="X129" s="63"/>
      <c r="Y129" s="64"/>
      <c r="Z129" s="63"/>
      <c r="AA129" s="63"/>
      <c r="AB129" s="63"/>
      <c r="AC129" s="63"/>
      <c r="AD129" s="63"/>
      <c r="AE129" s="63"/>
      <c r="AF129" s="65"/>
      <c r="AG129" s="59"/>
      <c r="AH129" s="59"/>
      <c r="AI129" s="60"/>
      <c r="AJ129" s="61"/>
      <c r="AK129" s="62"/>
      <c r="AL129" s="63"/>
      <c r="AM129" s="63"/>
      <c r="AN129" s="63"/>
      <c r="AO129" s="64"/>
      <c r="AP129" s="63"/>
      <c r="AQ129" s="63"/>
      <c r="AR129" s="63"/>
      <c r="AS129" s="63"/>
      <c r="AT129" s="63"/>
      <c r="AU129" s="63"/>
      <c r="AV129" s="65"/>
      <c r="AW129" s="59"/>
      <c r="AX129" s="59"/>
      <c r="AY129" s="60"/>
      <c r="AZ129" s="61"/>
      <c r="BA129" s="62"/>
      <c r="BB129" s="63"/>
      <c r="BC129" s="63"/>
      <c r="BD129" s="63"/>
      <c r="BE129" s="64"/>
      <c r="BF129" s="63"/>
      <c r="BG129" s="63"/>
      <c r="BH129" s="63"/>
      <c r="BI129" s="63"/>
      <c r="BJ129" s="63"/>
      <c r="BK129" s="63"/>
      <c r="BL129" s="65"/>
      <c r="BM129" s="59"/>
      <c r="BN129" s="59"/>
      <c r="BO129" s="60"/>
      <c r="BP129" s="61"/>
      <c r="BQ129" s="62"/>
      <c r="BR129" s="63"/>
      <c r="BS129" s="63"/>
      <c r="BT129" s="63"/>
      <c r="BU129" s="64"/>
      <c r="BV129" s="63"/>
      <c r="BW129" s="63"/>
      <c r="BX129" s="63"/>
      <c r="BY129" s="63"/>
      <c r="BZ129" s="63"/>
      <c r="CA129" s="63"/>
      <c r="CB129" s="65"/>
      <c r="CC129" s="59"/>
      <c r="CD129" s="59"/>
      <c r="CE129" s="60"/>
      <c r="CF129" s="61"/>
      <c r="CG129" s="62"/>
      <c r="CH129" s="63"/>
      <c r="CI129" s="63"/>
      <c r="CJ129" s="63"/>
      <c r="CK129" s="64"/>
      <c r="CL129" s="63"/>
      <c r="CM129" s="63"/>
      <c r="CN129" s="63"/>
      <c r="CO129" s="63"/>
      <c r="CP129" s="63"/>
      <c r="CQ129" s="63"/>
      <c r="CR129" s="65"/>
      <c r="CS129" s="59"/>
      <c r="CT129" s="59"/>
      <c r="CU129" s="60"/>
      <c r="CV129" s="61"/>
      <c r="CW129" s="62"/>
      <c r="CX129" s="63"/>
      <c r="CY129" s="63"/>
      <c r="CZ129" s="63"/>
      <c r="DA129" s="64"/>
      <c r="DB129" s="63"/>
      <c r="DC129" s="63"/>
      <c r="DD129" s="63"/>
      <c r="DE129" s="63"/>
      <c r="DF129" s="63"/>
      <c r="DG129" s="63"/>
      <c r="DH129" s="65"/>
      <c r="DI129" s="59"/>
      <c r="DJ129" s="59"/>
      <c r="DK129" s="60"/>
      <c r="DL129" s="61"/>
      <c r="DM129" s="62"/>
      <c r="DN129" s="63"/>
      <c r="DO129" s="63"/>
      <c r="DP129" s="63"/>
      <c r="DQ129" s="64"/>
      <c r="DR129" s="63"/>
      <c r="DS129" s="63"/>
      <c r="DT129" s="63"/>
      <c r="DU129" s="63"/>
      <c r="DV129" s="63"/>
      <c r="DW129" s="63"/>
      <c r="DX129" s="65"/>
      <c r="DY129" s="59"/>
      <c r="DZ129" s="59"/>
      <c r="EA129" s="60"/>
      <c r="EB129" s="61"/>
      <c r="EC129" s="62"/>
      <c r="ED129" s="63"/>
      <c r="EE129" s="63"/>
      <c r="EF129" s="63"/>
      <c r="EG129" s="64"/>
      <c r="EH129" s="63"/>
      <c r="EI129" s="63"/>
      <c r="EJ129" s="63"/>
      <c r="EK129" s="63"/>
      <c r="EL129" s="63"/>
      <c r="EM129" s="63"/>
      <c r="EN129" s="65"/>
      <c r="EO129" s="59"/>
      <c r="EP129" s="59"/>
      <c r="EQ129" s="60"/>
      <c r="ER129" s="61"/>
      <c r="ES129" s="62"/>
      <c r="ET129" s="63"/>
      <c r="EU129" s="63"/>
      <c r="EV129" s="63"/>
      <c r="EW129" s="64"/>
      <c r="EX129" s="63"/>
      <c r="EY129" s="63"/>
      <c r="EZ129" s="63"/>
      <c r="FA129" s="63"/>
      <c r="FB129" s="63"/>
      <c r="FC129" s="63"/>
      <c r="FD129" s="65"/>
      <c r="FE129" s="59"/>
      <c r="FF129" s="59"/>
      <c r="FG129" s="60"/>
      <c r="FH129" s="61"/>
      <c r="FI129" s="62"/>
      <c r="FJ129" s="63"/>
      <c r="FK129" s="63"/>
      <c r="FL129" s="63"/>
      <c r="FM129" s="64"/>
      <c r="FN129" s="63"/>
      <c r="FO129" s="63"/>
      <c r="FP129" s="63"/>
      <c r="FQ129" s="63"/>
      <c r="FR129" s="63"/>
      <c r="FS129" s="63"/>
      <c r="FT129" s="65"/>
      <c r="FU129" s="59"/>
      <c r="FV129" s="59"/>
      <c r="FW129" s="60"/>
      <c r="FX129" s="61"/>
      <c r="FY129" s="62"/>
      <c r="FZ129" s="63"/>
      <c r="GA129" s="63"/>
      <c r="GB129" s="63"/>
      <c r="GC129" s="64"/>
      <c r="GD129" s="63"/>
      <c r="GE129" s="63"/>
      <c r="GF129" s="63"/>
      <c r="GG129" s="63"/>
      <c r="GH129" s="63"/>
      <c r="GI129" s="63"/>
      <c r="GJ129" s="65"/>
      <c r="GK129" s="59"/>
      <c r="GL129" s="59"/>
      <c r="GM129" s="60"/>
      <c r="GN129" s="61"/>
      <c r="GO129" s="62"/>
      <c r="GP129" s="63"/>
      <c r="GQ129" s="63"/>
      <c r="GR129" s="63"/>
      <c r="GS129" s="64"/>
      <c r="GT129" s="63"/>
      <c r="GU129" s="63"/>
      <c r="GV129" s="63"/>
      <c r="GW129" s="63"/>
      <c r="GX129" s="63"/>
      <c r="GY129" s="63"/>
      <c r="GZ129" s="65"/>
      <c r="HA129" s="59"/>
      <c r="HB129" s="59"/>
      <c r="HC129" s="60"/>
      <c r="HD129" s="61"/>
      <c r="HE129" s="62"/>
      <c r="HF129" s="63"/>
      <c r="HG129" s="63"/>
      <c r="HH129" s="63"/>
      <c r="HI129" s="64"/>
      <c r="HJ129" s="63"/>
      <c r="HK129" s="63"/>
      <c r="HL129" s="63"/>
      <c r="HM129" s="63"/>
      <c r="HN129" s="63"/>
      <c r="HO129" s="63"/>
      <c r="HP129" s="65"/>
      <c r="HQ129" s="59"/>
      <c r="HR129" s="59"/>
      <c r="HS129" s="60"/>
      <c r="HT129" s="61"/>
      <c r="HU129" s="62"/>
      <c r="HV129" s="63"/>
      <c r="HW129" s="63"/>
      <c r="HX129" s="63"/>
      <c r="HY129" s="64"/>
      <c r="HZ129" s="63"/>
      <c r="IA129" s="63"/>
      <c r="IB129" s="63"/>
      <c r="IC129" s="63"/>
      <c r="ID129" s="63"/>
      <c r="IE129" s="63"/>
      <c r="IF129" s="65"/>
      <c r="IG129" s="59"/>
      <c r="IH129" s="59"/>
      <c r="II129" s="60"/>
      <c r="IJ129" s="61"/>
      <c r="IK129" s="62"/>
      <c r="IL129" s="63"/>
      <c r="IM129" s="63"/>
      <c r="IN129" s="63"/>
      <c r="IO129" s="64"/>
      <c r="IP129" s="63"/>
      <c r="IQ129" s="63"/>
      <c r="IR129" s="63"/>
      <c r="IS129" s="63"/>
      <c r="IT129" s="63"/>
      <c r="IU129" s="63"/>
      <c r="IV129" s="65"/>
    </row>
    <row r="130" spans="1:16" ht="25.5" customHeight="1" hidden="1">
      <c r="A130" s="112" t="s">
        <v>193</v>
      </c>
      <c r="B130" s="112" t="s">
        <v>97</v>
      </c>
      <c r="C130" s="122" t="s">
        <v>307</v>
      </c>
      <c r="D130" s="270">
        <f>SUM(E130,H130)</f>
        <v>0</v>
      </c>
      <c r="E130" s="246"/>
      <c r="F130" s="255"/>
      <c r="G130" s="255"/>
      <c r="H130" s="255"/>
      <c r="I130" s="261">
        <f>SUM(J130,M130)</f>
        <v>0</v>
      </c>
      <c r="J130" s="255"/>
      <c r="K130" s="255"/>
      <c r="L130" s="255"/>
      <c r="M130" s="255"/>
      <c r="N130" s="255"/>
      <c r="O130" s="255"/>
      <c r="P130" s="247">
        <f>SUM(I130,D130)</f>
        <v>0</v>
      </c>
    </row>
    <row r="131" spans="1:16" ht="25.5" customHeight="1" hidden="1">
      <c r="A131" s="114" t="s">
        <v>115</v>
      </c>
      <c r="B131" s="119" t="s">
        <v>119</v>
      </c>
      <c r="C131" s="102" t="s">
        <v>116</v>
      </c>
      <c r="D131" s="270">
        <f t="shared" si="26"/>
        <v>0</v>
      </c>
      <c r="E131" s="246"/>
      <c r="F131" s="255"/>
      <c r="G131" s="255"/>
      <c r="H131" s="255"/>
      <c r="I131" s="261">
        <f t="shared" si="27"/>
        <v>0</v>
      </c>
      <c r="J131" s="255"/>
      <c r="K131" s="255"/>
      <c r="L131" s="255"/>
      <c r="M131" s="255"/>
      <c r="N131" s="255"/>
      <c r="O131" s="255"/>
      <c r="P131" s="247">
        <f t="shared" si="29"/>
        <v>0</v>
      </c>
    </row>
    <row r="132" spans="1:16" ht="30" customHeight="1" hidden="1">
      <c r="A132" s="137" t="s">
        <v>61</v>
      </c>
      <c r="B132" s="137"/>
      <c r="C132" s="153" t="s">
        <v>62</v>
      </c>
      <c r="D132" s="271">
        <f>SUM(D133,)</f>
        <v>0</v>
      </c>
      <c r="E132" s="263">
        <f aca="true" t="shared" si="30" ref="E132:P132">SUM(E133,)</f>
        <v>0</v>
      </c>
      <c r="F132" s="263">
        <f t="shared" si="30"/>
        <v>0</v>
      </c>
      <c r="G132" s="263">
        <f t="shared" si="30"/>
        <v>0</v>
      </c>
      <c r="H132" s="271">
        <f t="shared" si="30"/>
        <v>0</v>
      </c>
      <c r="I132" s="263">
        <f t="shared" si="30"/>
        <v>0</v>
      </c>
      <c r="J132" s="263">
        <f t="shared" si="30"/>
        <v>0</v>
      </c>
      <c r="K132" s="263">
        <f t="shared" si="30"/>
        <v>0</v>
      </c>
      <c r="L132" s="271">
        <f t="shared" si="30"/>
        <v>0</v>
      </c>
      <c r="M132" s="263">
        <f t="shared" si="30"/>
        <v>0</v>
      </c>
      <c r="N132" s="263">
        <f t="shared" si="30"/>
        <v>0</v>
      </c>
      <c r="O132" s="263">
        <f t="shared" si="30"/>
        <v>0</v>
      </c>
      <c r="P132" s="271">
        <f t="shared" si="30"/>
        <v>0</v>
      </c>
    </row>
    <row r="133" spans="1:16" ht="21.75" customHeight="1" hidden="1">
      <c r="A133" s="139" t="s">
        <v>212</v>
      </c>
      <c r="B133" s="139" t="s">
        <v>212</v>
      </c>
      <c r="C133" s="140" t="s">
        <v>343</v>
      </c>
      <c r="D133" s="261">
        <f>SUM(D134)</f>
        <v>0</v>
      </c>
      <c r="E133" s="264">
        <f aca="true" t="shared" si="31" ref="E133:P133">SUM(E134)</f>
        <v>0</v>
      </c>
      <c r="F133" s="264">
        <f t="shared" si="31"/>
        <v>0</v>
      </c>
      <c r="G133" s="264">
        <f t="shared" si="31"/>
        <v>0</v>
      </c>
      <c r="H133" s="264">
        <f t="shared" si="31"/>
        <v>0</v>
      </c>
      <c r="I133" s="264">
        <f t="shared" si="31"/>
        <v>0</v>
      </c>
      <c r="J133" s="264">
        <f t="shared" si="31"/>
        <v>0</v>
      </c>
      <c r="K133" s="264">
        <f t="shared" si="31"/>
        <v>0</v>
      </c>
      <c r="L133" s="264">
        <f t="shared" si="31"/>
        <v>0</v>
      </c>
      <c r="M133" s="264">
        <f t="shared" si="31"/>
        <v>0</v>
      </c>
      <c r="N133" s="264">
        <f t="shared" si="31"/>
        <v>0</v>
      </c>
      <c r="O133" s="264">
        <f t="shared" si="31"/>
        <v>0</v>
      </c>
      <c r="P133" s="264">
        <f t="shared" si="31"/>
        <v>0</v>
      </c>
    </row>
    <row r="134" spans="1:16" ht="19.5" customHeight="1" hidden="1">
      <c r="A134" s="112" t="s">
        <v>213</v>
      </c>
      <c r="B134" s="112" t="s">
        <v>77</v>
      </c>
      <c r="C134" s="122" t="s">
        <v>344</v>
      </c>
      <c r="D134" s="270">
        <f>SUM(E134,H134)</f>
        <v>0</v>
      </c>
      <c r="E134" s="246"/>
      <c r="F134" s="255"/>
      <c r="G134" s="255"/>
      <c r="H134" s="255"/>
      <c r="I134" s="261">
        <f>SUM(J134,M134)</f>
        <v>0</v>
      </c>
      <c r="J134" s="255"/>
      <c r="K134" s="255"/>
      <c r="L134" s="255"/>
      <c r="M134" s="255"/>
      <c r="N134" s="255"/>
      <c r="O134" s="255"/>
      <c r="P134" s="247">
        <f>SUM(D134,I134)</f>
        <v>0</v>
      </c>
    </row>
    <row r="135" spans="1:16" ht="39.75" customHeight="1" hidden="1">
      <c r="A135" s="137" t="s">
        <v>63</v>
      </c>
      <c r="B135" s="137"/>
      <c r="C135" s="153" t="s">
        <v>62</v>
      </c>
      <c r="D135" s="269">
        <f>SUM(D136:D137)</f>
        <v>0</v>
      </c>
      <c r="E135" s="269">
        <f aca="true" t="shared" si="32" ref="E135:P135">SUM(E136:E137)</f>
        <v>0</v>
      </c>
      <c r="F135" s="269">
        <f t="shared" si="32"/>
        <v>0</v>
      </c>
      <c r="G135" s="269">
        <f t="shared" si="32"/>
        <v>0</v>
      </c>
      <c r="H135" s="269">
        <f t="shared" si="32"/>
        <v>0</v>
      </c>
      <c r="I135" s="269">
        <f t="shared" si="32"/>
        <v>0</v>
      </c>
      <c r="J135" s="269">
        <f t="shared" si="32"/>
        <v>0</v>
      </c>
      <c r="K135" s="269">
        <f t="shared" si="32"/>
        <v>0</v>
      </c>
      <c r="L135" s="269">
        <f t="shared" si="32"/>
        <v>0</v>
      </c>
      <c r="M135" s="269">
        <f t="shared" si="32"/>
        <v>0</v>
      </c>
      <c r="N135" s="269">
        <f t="shared" si="32"/>
        <v>0</v>
      </c>
      <c r="O135" s="269">
        <f t="shared" si="32"/>
        <v>0</v>
      </c>
      <c r="P135" s="269">
        <f t="shared" si="32"/>
        <v>0</v>
      </c>
    </row>
    <row r="136" spans="1:16" ht="27.75" customHeight="1" hidden="1">
      <c r="A136" s="112" t="s">
        <v>327</v>
      </c>
      <c r="B136" s="112" t="s">
        <v>95</v>
      </c>
      <c r="C136" s="122" t="s">
        <v>186</v>
      </c>
      <c r="D136" s="270">
        <f>SUM(E136,H136)</f>
        <v>0</v>
      </c>
      <c r="E136" s="246"/>
      <c r="F136" s="255"/>
      <c r="G136" s="255"/>
      <c r="H136" s="255"/>
      <c r="I136" s="261">
        <f>SUM(J136,M136)</f>
        <v>0</v>
      </c>
      <c r="J136" s="255"/>
      <c r="K136" s="255"/>
      <c r="L136" s="255"/>
      <c r="M136" s="255"/>
      <c r="N136" s="255"/>
      <c r="O136" s="255"/>
      <c r="P136" s="247">
        <f>SUM(D136,I136)</f>
        <v>0</v>
      </c>
    </row>
    <row r="137" spans="1:16" ht="28.5" customHeight="1" hidden="1">
      <c r="A137" s="112" t="s">
        <v>64</v>
      </c>
      <c r="B137" s="112" t="s">
        <v>96</v>
      </c>
      <c r="C137" s="122" t="s">
        <v>65</v>
      </c>
      <c r="D137" s="270"/>
      <c r="E137" s="258"/>
      <c r="F137" s="272"/>
      <c r="G137" s="272"/>
      <c r="H137" s="272"/>
      <c r="I137" s="247">
        <f>SUM(J137,M137)</f>
        <v>0</v>
      </c>
      <c r="J137" s="272"/>
      <c r="K137" s="272"/>
      <c r="L137" s="272"/>
      <c r="M137" s="272"/>
      <c r="N137" s="272"/>
      <c r="O137" s="272"/>
      <c r="P137" s="247">
        <f>SUM(D137,I137)</f>
        <v>0</v>
      </c>
    </row>
    <row r="138" spans="1:16" s="7" customFormat="1" ht="38.25" customHeight="1">
      <c r="A138" s="154"/>
      <c r="B138" s="154"/>
      <c r="C138" s="138" t="s">
        <v>66</v>
      </c>
      <c r="D138" s="263">
        <f aca="true" t="shared" si="33" ref="D138:P138">SUM(D135,D118,D81,D61,D132,D10)</f>
        <v>815164</v>
      </c>
      <c r="E138" s="263">
        <f t="shared" si="33"/>
        <v>815164</v>
      </c>
      <c r="F138" s="263">
        <f t="shared" si="33"/>
        <v>0</v>
      </c>
      <c r="G138" s="263">
        <f t="shared" si="33"/>
        <v>0</v>
      </c>
      <c r="H138" s="263">
        <f t="shared" si="33"/>
        <v>0</v>
      </c>
      <c r="I138" s="263">
        <f t="shared" si="33"/>
        <v>357533</v>
      </c>
      <c r="J138" s="263">
        <f t="shared" si="33"/>
        <v>0</v>
      </c>
      <c r="K138" s="263">
        <f t="shared" si="33"/>
        <v>0</v>
      </c>
      <c r="L138" s="263">
        <f t="shared" si="33"/>
        <v>0</v>
      </c>
      <c r="M138" s="263">
        <f t="shared" si="33"/>
        <v>357533</v>
      </c>
      <c r="N138" s="263">
        <f t="shared" si="33"/>
        <v>357533</v>
      </c>
      <c r="O138" s="263">
        <f t="shared" si="33"/>
        <v>357533</v>
      </c>
      <c r="P138" s="263">
        <f t="shared" si="33"/>
        <v>1172697</v>
      </c>
    </row>
    <row r="139" spans="2:16" ht="12.75">
      <c r="B139" s="36"/>
      <c r="D139" s="12"/>
      <c r="E139" s="12"/>
      <c r="F139" s="13"/>
      <c r="G139" s="13"/>
      <c r="H139" s="13"/>
      <c r="I139" s="37"/>
      <c r="J139" s="13"/>
      <c r="K139" s="13"/>
      <c r="L139" s="13"/>
      <c r="M139" s="13"/>
      <c r="N139" s="13"/>
      <c r="O139" s="13"/>
      <c r="P139" s="12"/>
    </row>
    <row r="140" spans="2:16" ht="15.75" customHeight="1">
      <c r="B140" s="36"/>
      <c r="K140" s="13"/>
      <c r="M140" s="13"/>
      <c r="N140" s="13"/>
      <c r="O140" s="13"/>
      <c r="P140" s="12"/>
    </row>
    <row r="141" spans="2:16" ht="12.75" customHeight="1">
      <c r="B141" s="14"/>
      <c r="O141" s="13"/>
      <c r="P141" s="12"/>
    </row>
    <row r="142" spans="2:14" ht="49.5" customHeight="1">
      <c r="B142" s="36"/>
      <c r="M142" s="13"/>
      <c r="N142" s="13"/>
    </row>
    <row r="143" ht="12.75">
      <c r="B143" s="36"/>
    </row>
    <row r="144" ht="21" customHeight="1">
      <c r="B144" s="36"/>
    </row>
    <row r="145" spans="2:12" ht="23.25" customHeight="1">
      <c r="B145" s="36"/>
      <c r="D145" s="15"/>
      <c r="E145" s="15"/>
      <c r="F145" s="16"/>
      <c r="G145" s="16"/>
      <c r="H145" s="16"/>
      <c r="J145" s="16"/>
      <c r="K145" s="17"/>
      <c r="L145" s="13"/>
    </row>
    <row r="146" ht="12.75">
      <c r="B146" s="36"/>
    </row>
    <row r="147" ht="12.75">
      <c r="B147" s="36"/>
    </row>
    <row r="148" ht="12.75">
      <c r="B148" s="36"/>
    </row>
    <row r="149" ht="12.75" customHeight="1">
      <c r="B149" s="36"/>
    </row>
    <row r="150" ht="12.75">
      <c r="B150" s="36"/>
    </row>
    <row r="151" ht="12.75">
      <c r="B151" s="36"/>
    </row>
    <row r="152" ht="15.75" customHeight="1">
      <c r="B152" s="36"/>
    </row>
    <row r="153" ht="12.75" customHeight="1">
      <c r="B153" s="36"/>
    </row>
    <row r="154" ht="12.75">
      <c r="B154" s="36"/>
    </row>
    <row r="155" ht="12.75">
      <c r="B155" s="36"/>
    </row>
    <row r="156" ht="14.25" customHeight="1">
      <c r="B156" s="36"/>
    </row>
    <row r="157" ht="12.75" customHeight="1">
      <c r="B157" s="36"/>
    </row>
    <row r="158" ht="12.75">
      <c r="B158" s="36"/>
    </row>
    <row r="159" ht="12.75">
      <c r="B159" s="36"/>
    </row>
    <row r="160" ht="12.75">
      <c r="B160" s="36"/>
    </row>
    <row r="161" ht="12.75" customHeight="1">
      <c r="B161" s="36"/>
    </row>
    <row r="162" ht="12.75">
      <c r="B162" s="36"/>
    </row>
    <row r="163" ht="12.75">
      <c r="B163" s="36"/>
    </row>
    <row r="164" ht="12.75">
      <c r="B164" s="36"/>
    </row>
    <row r="165" ht="12.75" customHeight="1">
      <c r="B165" s="36"/>
    </row>
    <row r="166" ht="12.75">
      <c r="B166" s="36"/>
    </row>
    <row r="167" ht="12.75">
      <c r="B167" s="36"/>
    </row>
    <row r="168" ht="12.75">
      <c r="B168" s="36"/>
    </row>
    <row r="169" ht="12.75" customHeight="1">
      <c r="B169" s="36"/>
    </row>
    <row r="170" ht="12.75">
      <c r="B170" s="36"/>
    </row>
    <row r="171" ht="12.75">
      <c r="B171" s="36"/>
    </row>
    <row r="172" ht="12.75">
      <c r="B172" s="36"/>
    </row>
    <row r="173" ht="12.75" customHeight="1">
      <c r="B173" s="36"/>
    </row>
    <row r="174" ht="12.75">
      <c r="B174" s="36"/>
    </row>
    <row r="175" ht="12.75">
      <c r="B175" s="36"/>
    </row>
    <row r="176" ht="12.75">
      <c r="B176" s="36"/>
    </row>
    <row r="177" ht="12.75" customHeight="1">
      <c r="B177" s="36"/>
    </row>
    <row r="178" ht="12.75">
      <c r="B178" s="36"/>
    </row>
    <row r="179" ht="12.75">
      <c r="B179" s="36"/>
    </row>
    <row r="180" ht="12.75">
      <c r="B180" s="36"/>
    </row>
    <row r="181" ht="12.75" customHeight="1">
      <c r="B181" s="36"/>
    </row>
    <row r="182" ht="12.75">
      <c r="B182" s="36"/>
    </row>
    <row r="183" ht="12.75">
      <c r="B183" s="36"/>
    </row>
    <row r="184" ht="12.75">
      <c r="B184" s="36"/>
    </row>
    <row r="185" ht="12.75" customHeight="1">
      <c r="B185" s="36"/>
    </row>
    <row r="186" ht="12.75">
      <c r="B186" s="36"/>
    </row>
    <row r="187" ht="12.75">
      <c r="B187" s="36"/>
    </row>
    <row r="188" ht="12.75">
      <c r="B188" s="36"/>
    </row>
    <row r="189" ht="12.75" customHeight="1">
      <c r="B189" s="36"/>
    </row>
    <row r="190" ht="12.75">
      <c r="B190" s="36"/>
    </row>
    <row r="191" ht="12.75">
      <c r="B191" s="36"/>
    </row>
    <row r="192" ht="12.75">
      <c r="B192" s="36"/>
    </row>
    <row r="193" ht="12.75" customHeight="1">
      <c r="B193" s="36"/>
    </row>
    <row r="194" ht="12.75">
      <c r="B194" s="36"/>
    </row>
    <row r="195" ht="12.75">
      <c r="B195" s="36"/>
    </row>
    <row r="196" ht="12.75">
      <c r="B196" s="36"/>
    </row>
    <row r="197" ht="12.75" customHeight="1">
      <c r="B197" s="36"/>
    </row>
    <row r="198" ht="12.75">
      <c r="B198" s="36"/>
    </row>
    <row r="199" ht="12.75">
      <c r="B199" s="36"/>
    </row>
    <row r="200" ht="12.75">
      <c r="B200" s="36"/>
    </row>
    <row r="201" ht="12.75" customHeight="1">
      <c r="B201" s="36"/>
    </row>
    <row r="202" ht="12.75">
      <c r="B202" s="36"/>
    </row>
    <row r="203" ht="12.75">
      <c r="B203" s="36"/>
    </row>
    <row r="204" ht="12.75">
      <c r="B204" s="36"/>
    </row>
    <row r="205" ht="12.75" customHeight="1">
      <c r="B205" s="36"/>
    </row>
    <row r="206" ht="12.75">
      <c r="B206" s="36"/>
    </row>
    <row r="207" ht="12.75">
      <c r="B207" s="36"/>
    </row>
    <row r="208" ht="12.75">
      <c r="B208" s="36"/>
    </row>
    <row r="209" ht="12.75" customHeight="1">
      <c r="B209" s="36"/>
    </row>
    <row r="210" ht="12.75">
      <c r="B210" s="36"/>
    </row>
    <row r="211" ht="12.75">
      <c r="B211" s="36"/>
    </row>
    <row r="212" ht="12.75">
      <c r="B212" s="36"/>
    </row>
    <row r="213" ht="12.75" customHeight="1">
      <c r="B213" s="36"/>
    </row>
    <row r="214" ht="12.75">
      <c r="B214" s="36"/>
    </row>
    <row r="215" ht="12.75">
      <c r="B215" s="36"/>
    </row>
    <row r="216" ht="12.75">
      <c r="B216" s="36"/>
    </row>
    <row r="217" ht="12.75" customHeight="1">
      <c r="B217" s="36"/>
    </row>
    <row r="218" ht="12.75">
      <c r="B218" s="36"/>
    </row>
    <row r="219" ht="12.75">
      <c r="B219" s="36"/>
    </row>
    <row r="220" ht="12.75">
      <c r="B220" s="36"/>
    </row>
    <row r="221" ht="12.75" customHeight="1">
      <c r="B221" s="36"/>
    </row>
    <row r="222" ht="12.75">
      <c r="B222" s="36"/>
    </row>
    <row r="223" ht="12.75">
      <c r="B223" s="36"/>
    </row>
    <row r="224" ht="12.75">
      <c r="B224" s="36"/>
    </row>
    <row r="225" ht="12.75" customHeight="1">
      <c r="B225" s="36"/>
    </row>
    <row r="226" ht="12.75">
      <c r="B226" s="36"/>
    </row>
    <row r="227" ht="12.75">
      <c r="B227" s="36"/>
    </row>
    <row r="228" ht="12.75">
      <c r="B228" s="36"/>
    </row>
    <row r="229" ht="12.75" customHeight="1">
      <c r="B229" s="36"/>
    </row>
    <row r="230" ht="12.75">
      <c r="B230" s="36"/>
    </row>
    <row r="231" ht="12.75">
      <c r="B231" s="36"/>
    </row>
    <row r="232" ht="12.75">
      <c r="B232" s="36"/>
    </row>
    <row r="233" ht="12.75" customHeight="1">
      <c r="B233" s="36"/>
    </row>
    <row r="234" ht="12.75">
      <c r="B234" s="36"/>
    </row>
    <row r="235" ht="12.75">
      <c r="B235" s="36"/>
    </row>
    <row r="236" ht="12.75">
      <c r="B236" s="36"/>
    </row>
    <row r="237" ht="12.75" customHeight="1">
      <c r="B237" s="36"/>
    </row>
    <row r="238" ht="12.75">
      <c r="B238" s="36"/>
    </row>
    <row r="239" ht="12.75">
      <c r="B239" s="36"/>
    </row>
    <row r="240" ht="12.75">
      <c r="B240" s="36"/>
    </row>
    <row r="241" ht="12.75" customHeight="1">
      <c r="B241" s="36"/>
    </row>
    <row r="242" ht="12.75">
      <c r="B242" s="36"/>
    </row>
    <row r="243" ht="12.75">
      <c r="B243" s="36"/>
    </row>
    <row r="244" ht="12.75">
      <c r="B244" s="36"/>
    </row>
    <row r="245" ht="12.75" customHeight="1">
      <c r="B245" s="36"/>
    </row>
    <row r="246" ht="12.75">
      <c r="B246" s="36"/>
    </row>
    <row r="247" ht="12.75">
      <c r="B247" s="36"/>
    </row>
    <row r="248" ht="12.75">
      <c r="B248" s="36"/>
    </row>
    <row r="249" ht="12.75" customHeight="1">
      <c r="B249" s="36"/>
    </row>
    <row r="250" ht="12.75">
      <c r="B250" s="36"/>
    </row>
    <row r="251" ht="12.75">
      <c r="B251" s="36"/>
    </row>
    <row r="252" ht="12.75">
      <c r="B252" s="36"/>
    </row>
    <row r="253" ht="12.75" customHeight="1">
      <c r="B253" s="36"/>
    </row>
    <row r="254" ht="12.75">
      <c r="B254" s="36"/>
    </row>
    <row r="255" ht="12.75">
      <c r="B255" s="36"/>
    </row>
    <row r="256" ht="12.75">
      <c r="B256" s="36"/>
    </row>
    <row r="257" ht="12.75" customHeight="1">
      <c r="B257" s="36"/>
    </row>
    <row r="258" ht="12.75">
      <c r="B258" s="36"/>
    </row>
    <row r="259" ht="12.75">
      <c r="B259" s="36"/>
    </row>
    <row r="260" ht="12.75">
      <c r="B260" s="36"/>
    </row>
    <row r="261" ht="12.75" customHeight="1">
      <c r="B261" s="36"/>
    </row>
    <row r="262" ht="12.75">
      <c r="B262" s="36"/>
    </row>
    <row r="263" ht="12.75">
      <c r="B263" s="36"/>
    </row>
    <row r="264" ht="12.75">
      <c r="B264" s="36"/>
    </row>
    <row r="265" ht="12.75" customHeight="1">
      <c r="B265" s="36"/>
    </row>
    <row r="266" ht="12.75">
      <c r="B266" s="36"/>
    </row>
    <row r="267" ht="12.75">
      <c r="B267" s="36"/>
    </row>
    <row r="268" ht="12.75">
      <c r="B268" s="36"/>
    </row>
    <row r="269" ht="12.75" customHeight="1">
      <c r="B269" s="36"/>
    </row>
    <row r="270" ht="12.75">
      <c r="B270" s="36"/>
    </row>
    <row r="271" ht="12.75">
      <c r="B271" s="36"/>
    </row>
    <row r="272" ht="12.75">
      <c r="B272" s="36"/>
    </row>
    <row r="273" ht="12.75" customHeight="1">
      <c r="B273" s="36"/>
    </row>
    <row r="274" ht="12.75">
      <c r="B274" s="36"/>
    </row>
    <row r="275" ht="12.75">
      <c r="B275" s="36"/>
    </row>
    <row r="276" ht="12.75">
      <c r="B276" s="36"/>
    </row>
    <row r="277" ht="12.75" customHeight="1">
      <c r="B277" s="36"/>
    </row>
    <row r="278" ht="12.75">
      <c r="B278" s="36"/>
    </row>
    <row r="279" ht="12.75">
      <c r="B279" s="36"/>
    </row>
    <row r="280" ht="12.75">
      <c r="B280" s="36"/>
    </row>
    <row r="281" ht="12.75" customHeight="1">
      <c r="B281" s="36"/>
    </row>
    <row r="282" ht="12.75">
      <c r="B282" s="36"/>
    </row>
    <row r="283" ht="12.75">
      <c r="B283" s="36"/>
    </row>
    <row r="284" ht="12.75">
      <c r="B284" s="36"/>
    </row>
    <row r="285" ht="12.75" customHeight="1">
      <c r="B285" s="36"/>
    </row>
    <row r="286" ht="12.75">
      <c r="B286" s="36"/>
    </row>
    <row r="287" ht="12.75">
      <c r="B287" s="36"/>
    </row>
    <row r="288" ht="12.75">
      <c r="B288" s="36"/>
    </row>
    <row r="289" ht="12.75" customHeight="1">
      <c r="B289" s="36"/>
    </row>
    <row r="290" ht="12.75">
      <c r="B290" s="36"/>
    </row>
    <row r="291" ht="12.75">
      <c r="B291" s="36"/>
    </row>
    <row r="292" ht="12.75">
      <c r="B292" s="36"/>
    </row>
    <row r="293" ht="12.75" customHeight="1">
      <c r="B293" s="36"/>
    </row>
    <row r="294" ht="12.75">
      <c r="B294" s="36"/>
    </row>
    <row r="295" ht="12.75">
      <c r="B295" s="36"/>
    </row>
    <row r="296" ht="12.75">
      <c r="B296" s="36"/>
    </row>
    <row r="297" ht="12.75" customHeight="1">
      <c r="B297" s="36"/>
    </row>
    <row r="298" ht="12.75">
      <c r="B298" s="36"/>
    </row>
    <row r="299" ht="12.75">
      <c r="B299" s="36"/>
    </row>
    <row r="300" ht="12.75">
      <c r="B300" s="36"/>
    </row>
    <row r="301" ht="12.75" customHeight="1">
      <c r="B301" s="36"/>
    </row>
    <row r="302" ht="12.75">
      <c r="B302" s="36"/>
    </row>
    <row r="303" ht="12.75">
      <c r="B303" s="36"/>
    </row>
    <row r="304" ht="12.75">
      <c r="B304" s="36"/>
    </row>
    <row r="305" ht="12.75" customHeight="1">
      <c r="B305" s="36"/>
    </row>
    <row r="306" ht="12.75">
      <c r="B306" s="36"/>
    </row>
    <row r="307" ht="12.75">
      <c r="B307" s="36"/>
    </row>
    <row r="308" ht="12.75">
      <c r="B308" s="36"/>
    </row>
    <row r="309" ht="12.75" customHeight="1">
      <c r="B309" s="36"/>
    </row>
    <row r="310" ht="12.75">
      <c r="B310" s="36"/>
    </row>
  </sheetData>
  <sheetProtection/>
  <mergeCells count="36">
    <mergeCell ref="P5:P8"/>
    <mergeCell ref="C6:C8"/>
    <mergeCell ref="D6:D8"/>
    <mergeCell ref="F6:G6"/>
    <mergeCell ref="I6:I8"/>
    <mergeCell ref="J6:J8"/>
    <mergeCell ref="I5:O5"/>
    <mergeCell ref="E6:E8"/>
    <mergeCell ref="H6:H8"/>
    <mergeCell ref="G7:G8"/>
    <mergeCell ref="K6:L6"/>
    <mergeCell ref="M6:M8"/>
    <mergeCell ref="N7:N8"/>
    <mergeCell ref="N6:O6"/>
    <mergeCell ref="K7:K8"/>
    <mergeCell ref="L7:L8"/>
    <mergeCell ref="A87:A88"/>
    <mergeCell ref="B5:B8"/>
    <mergeCell ref="D87:D88"/>
    <mergeCell ref="D5:H5"/>
    <mergeCell ref="F7:F8"/>
    <mergeCell ref="B87:B88"/>
    <mergeCell ref="E87:E88"/>
    <mergeCell ref="H87:H88"/>
    <mergeCell ref="G87:G88"/>
    <mergeCell ref="F87:F88"/>
    <mergeCell ref="A7:A8"/>
    <mergeCell ref="A5:A6"/>
    <mergeCell ref="P87:P88"/>
    <mergeCell ref="I87:I88"/>
    <mergeCell ref="J87:J88"/>
    <mergeCell ref="K87:K88"/>
    <mergeCell ref="L87:L88"/>
    <mergeCell ref="M87:M88"/>
    <mergeCell ref="O87:O88"/>
    <mergeCell ref="N87:N88"/>
  </mergeCells>
  <printOptions/>
  <pageMargins left="0.1968503937007874" right="0.1968503937007874" top="0.77" bottom="0.4724409448818898" header="0" footer="0"/>
  <pageSetup fitToHeight="6"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dimension ref="A1:I37"/>
  <sheetViews>
    <sheetView zoomScalePageLayoutView="0" workbookViewId="0" topLeftCell="A1">
      <selection activeCell="D6" sqref="D6"/>
    </sheetView>
  </sheetViews>
  <sheetFormatPr defaultColWidth="8.00390625" defaultRowHeight="12.75"/>
  <cols>
    <col min="1" max="1" width="10.625" style="211" customWidth="1"/>
    <col min="2" max="2" width="29.125" style="204" customWidth="1"/>
    <col min="3" max="3" width="21.00390625" style="204" customWidth="1"/>
    <col min="4" max="4" width="20.75390625" style="205" customWidth="1"/>
    <col min="5" max="5" width="17.25390625" style="205" customWidth="1"/>
    <col min="6" max="6" width="17.00390625" style="180" customWidth="1"/>
    <col min="7" max="8" width="8.00390625" style="180" customWidth="1"/>
    <col min="9" max="9" width="12.125" style="180" bestFit="1" customWidth="1"/>
    <col min="10" max="16384" width="8.00390625" style="180" customWidth="1"/>
  </cols>
  <sheetData>
    <row r="1" spans="1:6" ht="16.5" customHeight="1">
      <c r="A1" s="177"/>
      <c r="B1" s="178"/>
      <c r="C1" s="178"/>
      <c r="D1" s="179"/>
      <c r="E1" s="536"/>
      <c r="F1" s="536"/>
    </row>
    <row r="2" spans="1:6" ht="17.25" customHeight="1">
      <c r="A2" s="177"/>
      <c r="B2" s="178"/>
      <c r="C2" s="178"/>
      <c r="D2" s="179"/>
      <c r="E2" s="537"/>
      <c r="F2" s="537"/>
    </row>
    <row r="3" spans="1:6" ht="18" customHeight="1">
      <c r="A3" s="177"/>
      <c r="B3" s="178"/>
      <c r="C3" s="178"/>
      <c r="D3" s="179"/>
      <c r="E3" s="537"/>
      <c r="F3" s="537"/>
    </row>
    <row r="4" spans="1:6" ht="72" customHeight="1">
      <c r="A4" s="177"/>
      <c r="B4" s="178"/>
      <c r="C4" s="178"/>
      <c r="D4" s="179"/>
      <c r="E4" s="179"/>
      <c r="F4" s="179"/>
    </row>
    <row r="5" spans="1:6" ht="30.75" customHeight="1">
      <c r="A5" s="538" t="s">
        <v>334</v>
      </c>
      <c r="B5" s="538"/>
      <c r="C5" s="538"/>
      <c r="D5" s="538"/>
      <c r="E5" s="538"/>
      <c r="F5" s="538"/>
    </row>
    <row r="6" spans="1:6" ht="51" customHeight="1" thickBot="1">
      <c r="A6" s="177"/>
      <c r="B6" s="178"/>
      <c r="C6" s="178"/>
      <c r="D6" s="181"/>
      <c r="E6" s="181"/>
      <c r="F6" s="182" t="s">
        <v>332</v>
      </c>
    </row>
    <row r="7" spans="1:6" ht="39" customHeight="1">
      <c r="A7" s="540" t="s">
        <v>355</v>
      </c>
      <c r="B7" s="542" t="s">
        <v>356</v>
      </c>
      <c r="C7" s="544" t="s">
        <v>357</v>
      </c>
      <c r="D7" s="546" t="s">
        <v>183</v>
      </c>
      <c r="E7" s="548" t="s">
        <v>184</v>
      </c>
      <c r="F7" s="548"/>
    </row>
    <row r="8" spans="1:6" ht="62.25" customHeight="1">
      <c r="A8" s="541"/>
      <c r="B8" s="543"/>
      <c r="C8" s="545"/>
      <c r="D8" s="547"/>
      <c r="E8" s="184" t="s">
        <v>358</v>
      </c>
      <c r="F8" s="183" t="s">
        <v>359</v>
      </c>
    </row>
    <row r="9" spans="1:6" s="189" customFormat="1" ht="16.5" customHeight="1">
      <c r="A9" s="185">
        <v>1</v>
      </c>
      <c r="B9" s="186">
        <v>2</v>
      </c>
      <c r="C9" s="187">
        <v>6</v>
      </c>
      <c r="D9" s="188">
        <v>3</v>
      </c>
      <c r="E9" s="188">
        <v>4</v>
      </c>
      <c r="F9" s="188">
        <v>5</v>
      </c>
    </row>
    <row r="10" spans="1:7" s="193" customFormat="1" ht="39.75" customHeight="1">
      <c r="A10" s="190" t="s">
        <v>360</v>
      </c>
      <c r="B10" s="191" t="s">
        <v>361</v>
      </c>
      <c r="C10" s="273">
        <f aca="true" t="shared" si="0" ref="C10:C19">SUM(D10:E10)</f>
        <v>0</v>
      </c>
      <c r="D10" s="274">
        <f>D11</f>
        <v>-357533</v>
      </c>
      <c r="E10" s="274">
        <f>E11</f>
        <v>357533</v>
      </c>
      <c r="F10" s="274">
        <f>F11</f>
        <v>357533</v>
      </c>
      <c r="G10" s="192"/>
    </row>
    <row r="11" spans="1:7" s="193" customFormat="1" ht="54.75" customHeight="1">
      <c r="A11" s="190">
        <v>208000</v>
      </c>
      <c r="B11" s="191" t="s">
        <v>362</v>
      </c>
      <c r="C11" s="273">
        <f t="shared" si="0"/>
        <v>0</v>
      </c>
      <c r="D11" s="274">
        <f>D12+D13</f>
        <v>-357533</v>
      </c>
      <c r="E11" s="274">
        <f>E12+E13</f>
        <v>357533</v>
      </c>
      <c r="F11" s="274">
        <f>F12+F13</f>
        <v>357533</v>
      </c>
      <c r="G11" s="192"/>
    </row>
    <row r="12" spans="1:9" s="193" customFormat="1" ht="26.25" customHeight="1" hidden="1">
      <c r="A12" s="194">
        <v>208100</v>
      </c>
      <c r="B12" s="195" t="s">
        <v>363</v>
      </c>
      <c r="C12" s="275">
        <f t="shared" si="0"/>
        <v>0</v>
      </c>
      <c r="D12" s="276"/>
      <c r="E12" s="279"/>
      <c r="F12" s="279"/>
      <c r="G12" s="192"/>
      <c r="I12" s="196"/>
    </row>
    <row r="13" spans="1:7" ht="69" customHeight="1">
      <c r="A13" s="194" t="s">
        <v>364</v>
      </c>
      <c r="B13" s="197" t="s">
        <v>365</v>
      </c>
      <c r="C13" s="275">
        <f t="shared" si="0"/>
        <v>0</v>
      </c>
      <c r="D13" s="277">
        <v>-357533</v>
      </c>
      <c r="E13" s="277">
        <v>357533</v>
      </c>
      <c r="F13" s="277">
        <v>357533</v>
      </c>
      <c r="G13" s="198"/>
    </row>
    <row r="14" spans="1:7" ht="34.5" customHeight="1">
      <c r="A14" s="190"/>
      <c r="B14" s="199" t="s">
        <v>366</v>
      </c>
      <c r="C14" s="273">
        <f t="shared" si="0"/>
        <v>0</v>
      </c>
      <c r="D14" s="278">
        <f>D10</f>
        <v>-357533</v>
      </c>
      <c r="E14" s="274">
        <f>E10</f>
        <v>357533</v>
      </c>
      <c r="F14" s="274">
        <f>F10</f>
        <v>357533</v>
      </c>
      <c r="G14" s="198"/>
    </row>
    <row r="15" spans="1:9" ht="38.25" customHeight="1">
      <c r="A15" s="190" t="s">
        <v>367</v>
      </c>
      <c r="B15" s="191" t="s">
        <v>368</v>
      </c>
      <c r="C15" s="273">
        <f t="shared" si="0"/>
        <v>0</v>
      </c>
      <c r="D15" s="274">
        <f>D16</f>
        <v>-357533</v>
      </c>
      <c r="E15" s="274">
        <f>E16</f>
        <v>357533</v>
      </c>
      <c r="F15" s="274">
        <f>F16</f>
        <v>357533</v>
      </c>
      <c r="G15" s="198"/>
      <c r="I15" s="200"/>
    </row>
    <row r="16" spans="1:7" ht="36" customHeight="1">
      <c r="A16" s="190" t="s">
        <v>369</v>
      </c>
      <c r="B16" s="191" t="s">
        <v>370</v>
      </c>
      <c r="C16" s="273">
        <f t="shared" si="0"/>
        <v>0</v>
      </c>
      <c r="D16" s="274">
        <f>D17+D18</f>
        <v>-357533</v>
      </c>
      <c r="E16" s="274">
        <f>E17+E18</f>
        <v>357533</v>
      </c>
      <c r="F16" s="274">
        <f>F17+F18</f>
        <v>357533</v>
      </c>
      <c r="G16" s="198"/>
    </row>
    <row r="17" spans="1:7" ht="28.5" customHeight="1" hidden="1">
      <c r="A17" s="194" t="s">
        <v>371</v>
      </c>
      <c r="B17" s="201" t="s">
        <v>372</v>
      </c>
      <c r="C17" s="275">
        <f t="shared" si="0"/>
        <v>0</v>
      </c>
      <c r="D17" s="279">
        <f aca="true" t="shared" si="1" ref="D17:F18">D12</f>
        <v>0</v>
      </c>
      <c r="E17" s="279">
        <f t="shared" si="1"/>
        <v>0</v>
      </c>
      <c r="F17" s="279">
        <f t="shared" si="1"/>
        <v>0</v>
      </c>
      <c r="G17" s="198"/>
    </row>
    <row r="18" spans="1:7" ht="70.5" customHeight="1">
      <c r="A18" s="194" t="s">
        <v>373</v>
      </c>
      <c r="B18" s="197" t="s">
        <v>365</v>
      </c>
      <c r="C18" s="275">
        <f t="shared" si="0"/>
        <v>0</v>
      </c>
      <c r="D18" s="277">
        <f t="shared" si="1"/>
        <v>-357533</v>
      </c>
      <c r="E18" s="277">
        <f t="shared" si="1"/>
        <v>357533</v>
      </c>
      <c r="F18" s="277">
        <f t="shared" si="1"/>
        <v>357533</v>
      </c>
      <c r="G18" s="198"/>
    </row>
    <row r="19" spans="1:7" ht="33.75" customHeight="1" thickBot="1">
      <c r="A19" s="202"/>
      <c r="B19" s="203" t="s">
        <v>374</v>
      </c>
      <c r="C19" s="280">
        <f t="shared" si="0"/>
        <v>0</v>
      </c>
      <c r="D19" s="281">
        <f>D15</f>
        <v>-357533</v>
      </c>
      <c r="E19" s="281">
        <f>E15</f>
        <v>357533</v>
      </c>
      <c r="F19" s="281">
        <f>F15</f>
        <v>357533</v>
      </c>
      <c r="G19" s="198"/>
    </row>
    <row r="20" ht="44.25" customHeight="1">
      <c r="A20" s="204"/>
    </row>
    <row r="21" spans="1:6" ht="39" customHeight="1">
      <c r="A21" s="204"/>
      <c r="D21" s="206"/>
      <c r="E21" s="206"/>
      <c r="F21" s="193"/>
    </row>
    <row r="22" spans="1:8" ht="31.5" customHeight="1">
      <c r="A22" s="535" t="s">
        <v>310</v>
      </c>
      <c r="B22" s="535"/>
      <c r="C22" s="535"/>
      <c r="D22" s="535"/>
      <c r="E22" s="535"/>
      <c r="F22" s="207"/>
      <c r="G22" s="539"/>
      <c r="H22" s="539"/>
    </row>
    <row r="23" spans="1:6" ht="15.75">
      <c r="A23" s="204"/>
      <c r="D23" s="206"/>
      <c r="E23" s="206"/>
      <c r="F23" s="193"/>
    </row>
    <row r="24" spans="1:4" ht="15">
      <c r="A24" s="204"/>
      <c r="B24" s="208"/>
      <c r="C24" s="208"/>
      <c r="D24" s="209"/>
    </row>
    <row r="25" spans="1:4" ht="15">
      <c r="A25" s="204"/>
      <c r="B25" s="208"/>
      <c r="C25" s="208"/>
      <c r="D25" s="209"/>
    </row>
    <row r="26" spans="1:4" ht="15">
      <c r="A26" s="204"/>
      <c r="B26" s="208"/>
      <c r="C26" s="208"/>
      <c r="D26" s="209"/>
    </row>
    <row r="27" spans="1:4" ht="15">
      <c r="A27" s="204"/>
      <c r="B27" s="208"/>
      <c r="C27" s="208"/>
      <c r="D27" s="209"/>
    </row>
    <row r="28" spans="1:4" ht="15">
      <c r="A28" s="204"/>
      <c r="B28" s="208"/>
      <c r="C28" s="208"/>
      <c r="D28" s="209"/>
    </row>
    <row r="29" ht="12.75">
      <c r="A29" s="204"/>
    </row>
    <row r="30" spans="1:5" ht="12.75">
      <c r="A30" s="204"/>
      <c r="D30" s="209"/>
      <c r="E30" s="209"/>
    </row>
    <row r="31" spans="1:4" ht="12.75">
      <c r="A31" s="204"/>
      <c r="D31" s="210"/>
    </row>
    <row r="32" ht="12.75">
      <c r="A32" s="204"/>
    </row>
    <row r="33" spans="1:5" ht="12.75">
      <c r="A33" s="204"/>
      <c r="E33" s="209"/>
    </row>
    <row r="37" ht="12.75">
      <c r="D37" s="209"/>
    </row>
  </sheetData>
  <sheetProtection/>
  <mergeCells count="11">
    <mergeCell ref="G22:H22"/>
    <mergeCell ref="A7:A8"/>
    <mergeCell ref="B7:B8"/>
    <mergeCell ref="C7:C8"/>
    <mergeCell ref="D7:D8"/>
    <mergeCell ref="E7:F7"/>
    <mergeCell ref="A22:E22"/>
    <mergeCell ref="E1:F1"/>
    <mergeCell ref="E2:F2"/>
    <mergeCell ref="E3:F3"/>
    <mergeCell ref="A5:F5"/>
  </mergeCells>
  <printOptions/>
  <pageMargins left="0.9448818897637796" right="0" top="0.3937007874015748" bottom="0.1968503937007874" header="0" footer="0"/>
  <pageSetup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dimension ref="A1:S78"/>
  <sheetViews>
    <sheetView view="pageBreakPreview" zoomScale="75" zoomScaleNormal="75" zoomScaleSheetLayoutView="75" workbookViewId="0" topLeftCell="B1">
      <selection activeCell="G9" sqref="G9:G10"/>
    </sheetView>
  </sheetViews>
  <sheetFormatPr defaultColWidth="9.00390625" defaultRowHeight="12.75"/>
  <cols>
    <col min="1" max="1" width="21.75390625" style="41" customWidth="1"/>
    <col min="2" max="2" width="17.75390625" style="41" customWidth="1"/>
    <col min="3" max="3" width="83.75390625" style="41" customWidth="1"/>
    <col min="4" max="4" width="75.25390625" style="41" customWidth="1"/>
    <col min="5" max="5" width="13.375" style="41" customWidth="1"/>
    <col min="6" max="6" width="13.625" style="41" customWidth="1"/>
    <col min="7" max="7" width="13.25390625" style="41" customWidth="1"/>
    <col min="8" max="8" width="20.25390625" style="41" customWidth="1"/>
    <col min="9" max="9" width="15.125" style="41" hidden="1" customWidth="1"/>
    <col min="10" max="16384" width="9.125" style="41" customWidth="1"/>
  </cols>
  <sheetData>
    <row r="1" spans="1:6" ht="15.75">
      <c r="A1" s="40"/>
      <c r="B1" s="40"/>
      <c r="C1" s="40"/>
      <c r="D1" s="40"/>
      <c r="E1" s="40"/>
      <c r="F1" s="40"/>
    </row>
    <row r="2" spans="1:6" ht="15.75">
      <c r="A2" s="40"/>
      <c r="B2" s="40"/>
      <c r="C2" s="40"/>
      <c r="D2" s="40"/>
      <c r="E2" s="40"/>
      <c r="F2" s="40"/>
    </row>
    <row r="3" spans="1:6" ht="15.75">
      <c r="A3" s="40"/>
      <c r="B3" s="40"/>
      <c r="C3" s="40"/>
      <c r="D3" s="40"/>
      <c r="E3" s="40"/>
      <c r="F3" s="40"/>
    </row>
    <row r="4" spans="1:9" ht="22.5" customHeight="1">
      <c r="A4" s="40"/>
      <c r="B4" s="40"/>
      <c r="C4" s="40"/>
      <c r="D4" s="40"/>
      <c r="E4" s="40"/>
      <c r="F4" s="40"/>
      <c r="G4" s="42"/>
      <c r="H4" s="42"/>
      <c r="I4" s="40"/>
    </row>
    <row r="5" spans="1:9" ht="18.75">
      <c r="A5" s="40"/>
      <c r="B5" s="40"/>
      <c r="C5" s="40"/>
      <c r="D5" s="40"/>
      <c r="E5" s="40"/>
      <c r="F5" s="40"/>
      <c r="G5" s="42"/>
      <c r="H5" s="42"/>
      <c r="I5" s="40"/>
    </row>
    <row r="7" spans="1:9" ht="39" customHeight="1">
      <c r="A7" s="43"/>
      <c r="B7" s="43"/>
      <c r="C7" s="43"/>
      <c r="D7" s="43"/>
      <c r="E7" s="43"/>
      <c r="F7" s="43"/>
      <c r="G7" s="43"/>
      <c r="H7" s="43"/>
      <c r="I7" s="43"/>
    </row>
    <row r="8" spans="1:8" ht="66" customHeight="1" thickBot="1">
      <c r="A8" s="42"/>
      <c r="B8" s="42"/>
      <c r="C8" s="42"/>
      <c r="D8" s="42"/>
      <c r="E8" s="42"/>
      <c r="F8" s="42"/>
      <c r="G8" s="42"/>
      <c r="H8" s="42" t="s">
        <v>332</v>
      </c>
    </row>
    <row r="9" spans="1:9" s="44" customFormat="1" ht="47.25" customHeight="1">
      <c r="A9" s="45" t="s">
        <v>202</v>
      </c>
      <c r="B9" s="550" t="s">
        <v>185</v>
      </c>
      <c r="C9" s="45" t="s">
        <v>187</v>
      </c>
      <c r="D9" s="550" t="s">
        <v>203</v>
      </c>
      <c r="E9" s="550" t="s">
        <v>188</v>
      </c>
      <c r="F9" s="550" t="s">
        <v>189</v>
      </c>
      <c r="G9" s="550" t="s">
        <v>190</v>
      </c>
      <c r="H9" s="550" t="s">
        <v>191</v>
      </c>
      <c r="I9" s="553" t="s">
        <v>192</v>
      </c>
    </row>
    <row r="10" spans="1:9" s="44" customFormat="1" ht="57" customHeight="1">
      <c r="A10" s="45" t="s">
        <v>205</v>
      </c>
      <c r="B10" s="551"/>
      <c r="C10" s="45" t="s">
        <v>206</v>
      </c>
      <c r="D10" s="552"/>
      <c r="E10" s="552"/>
      <c r="F10" s="552"/>
      <c r="G10" s="552"/>
      <c r="H10" s="552"/>
      <c r="I10" s="554"/>
    </row>
    <row r="11" spans="1:9" s="44" customFormat="1" ht="19.5" customHeight="1">
      <c r="A11" s="45">
        <v>1</v>
      </c>
      <c r="B11" s="45">
        <v>2</v>
      </c>
      <c r="C11" s="45">
        <v>3</v>
      </c>
      <c r="D11" s="45">
        <v>4</v>
      </c>
      <c r="E11" s="45">
        <v>5</v>
      </c>
      <c r="F11" s="46">
        <v>6</v>
      </c>
      <c r="G11" s="46">
        <v>7</v>
      </c>
      <c r="H11" s="45">
        <v>8</v>
      </c>
      <c r="I11" s="47">
        <v>8</v>
      </c>
    </row>
    <row r="12" spans="1:9" s="164" customFormat="1" ht="46.5" customHeight="1">
      <c r="A12" s="49" t="s">
        <v>341</v>
      </c>
      <c r="B12" s="157"/>
      <c r="C12" s="161" t="s">
        <v>342</v>
      </c>
      <c r="D12" s="155"/>
      <c r="E12" s="162">
        <f>SUM(E14:E33)</f>
        <v>0</v>
      </c>
      <c r="F12" s="162">
        <f>SUM(F14:F33)</f>
        <v>0</v>
      </c>
      <c r="G12" s="162">
        <f>SUM(G14:G33)</f>
        <v>0</v>
      </c>
      <c r="H12" s="336">
        <f>SUM(H13:H33)</f>
        <v>357533</v>
      </c>
      <c r="I12" s="163" t="e">
        <f>SUM(#REF!)</f>
        <v>#REF!</v>
      </c>
    </row>
    <row r="13" spans="1:9" s="164" customFormat="1" ht="62.25" customHeight="1" hidden="1">
      <c r="A13" s="48" t="s">
        <v>193</v>
      </c>
      <c r="B13" s="156" t="s">
        <v>97</v>
      </c>
      <c r="C13" s="165" t="s">
        <v>194</v>
      </c>
      <c r="D13" s="165" t="s">
        <v>41</v>
      </c>
      <c r="E13" s="166"/>
      <c r="F13" s="166"/>
      <c r="G13" s="166"/>
      <c r="H13" s="166"/>
      <c r="I13" s="163"/>
    </row>
    <row r="14" spans="1:9" s="164" customFormat="1" ht="30" customHeight="1" hidden="1">
      <c r="A14" s="170" t="s">
        <v>193</v>
      </c>
      <c r="B14" s="156" t="s">
        <v>97</v>
      </c>
      <c r="C14" s="165" t="s">
        <v>194</v>
      </c>
      <c r="D14" s="165" t="s">
        <v>46</v>
      </c>
      <c r="E14" s="166"/>
      <c r="F14" s="166"/>
      <c r="G14" s="166"/>
      <c r="H14" s="166"/>
      <c r="I14" s="163"/>
    </row>
    <row r="15" spans="1:9" s="164" customFormat="1" ht="47.25" customHeight="1" hidden="1">
      <c r="A15" s="48" t="s">
        <v>193</v>
      </c>
      <c r="B15" s="156" t="s">
        <v>97</v>
      </c>
      <c r="C15" s="165" t="s">
        <v>194</v>
      </c>
      <c r="D15" s="165" t="s">
        <v>49</v>
      </c>
      <c r="E15" s="166"/>
      <c r="F15" s="166"/>
      <c r="G15" s="166"/>
      <c r="H15" s="166"/>
      <c r="I15" s="163"/>
    </row>
    <row r="16" spans="1:9" s="164" customFormat="1" ht="64.5" customHeight="1" hidden="1">
      <c r="A16" s="98" t="s">
        <v>125</v>
      </c>
      <c r="B16" s="216" t="s">
        <v>97</v>
      </c>
      <c r="C16" s="171" t="s">
        <v>127</v>
      </c>
      <c r="D16" s="165" t="s">
        <v>128</v>
      </c>
      <c r="E16" s="166"/>
      <c r="F16" s="168"/>
      <c r="G16" s="166"/>
      <c r="H16" s="214"/>
      <c r="I16" s="163"/>
    </row>
    <row r="17" spans="1:9" s="164" customFormat="1" ht="40.5" customHeight="1" hidden="1">
      <c r="A17" s="48" t="s">
        <v>70</v>
      </c>
      <c r="B17" s="156" t="s">
        <v>92</v>
      </c>
      <c r="C17" s="165" t="s">
        <v>195</v>
      </c>
      <c r="D17" s="165" t="s">
        <v>196</v>
      </c>
      <c r="E17" s="166"/>
      <c r="F17" s="166"/>
      <c r="G17" s="166"/>
      <c r="H17" s="166"/>
      <c r="I17" s="163"/>
    </row>
    <row r="18" spans="1:9" s="164" customFormat="1" ht="26.25" customHeight="1" hidden="1">
      <c r="A18" s="217" t="s">
        <v>213</v>
      </c>
      <c r="B18" s="216" t="s">
        <v>77</v>
      </c>
      <c r="C18" s="167" t="s">
        <v>344</v>
      </c>
      <c r="D18" s="165"/>
      <c r="E18" s="166"/>
      <c r="F18" s="168"/>
      <c r="G18" s="166"/>
      <c r="H18" s="166"/>
      <c r="I18" s="163"/>
    </row>
    <row r="19" spans="1:9" s="164" customFormat="1" ht="63" customHeight="1" hidden="1">
      <c r="A19" s="170" t="s">
        <v>74</v>
      </c>
      <c r="B19" s="170" t="s">
        <v>76</v>
      </c>
      <c r="C19" s="160" t="s">
        <v>75</v>
      </c>
      <c r="D19" s="165"/>
      <c r="E19" s="166"/>
      <c r="F19" s="168"/>
      <c r="G19" s="166"/>
      <c r="H19" s="342"/>
      <c r="I19" s="163"/>
    </row>
    <row r="20" spans="1:9" s="164" customFormat="1" ht="24" customHeight="1" hidden="1">
      <c r="A20" s="217" t="s">
        <v>259</v>
      </c>
      <c r="B20" s="216" t="s">
        <v>89</v>
      </c>
      <c r="C20" s="169" t="s">
        <v>260</v>
      </c>
      <c r="D20" s="165"/>
      <c r="E20" s="166"/>
      <c r="F20" s="168"/>
      <c r="G20" s="166"/>
      <c r="H20" s="166"/>
      <c r="I20" s="163"/>
    </row>
    <row r="21" spans="1:9" s="164" customFormat="1" ht="22.5" customHeight="1" hidden="1">
      <c r="A21" s="217" t="s">
        <v>265</v>
      </c>
      <c r="B21" s="216"/>
      <c r="C21" s="167" t="s">
        <v>266</v>
      </c>
      <c r="D21" s="165"/>
      <c r="E21" s="166"/>
      <c r="F21" s="168"/>
      <c r="G21" s="166"/>
      <c r="H21" s="166"/>
      <c r="I21" s="163"/>
    </row>
    <row r="22" spans="1:9" s="164" customFormat="1" ht="27" customHeight="1" hidden="1">
      <c r="A22" s="218" t="s">
        <v>285</v>
      </c>
      <c r="B22" s="219" t="s">
        <v>90</v>
      </c>
      <c r="C22" s="165" t="s">
        <v>286</v>
      </c>
      <c r="D22" s="165"/>
      <c r="E22" s="166"/>
      <c r="F22" s="168"/>
      <c r="G22" s="166"/>
      <c r="H22" s="220"/>
      <c r="I22" s="163"/>
    </row>
    <row r="23" spans="1:9" s="164" customFormat="1" ht="43.5" customHeight="1" hidden="1">
      <c r="A23" s="218" t="s">
        <v>44</v>
      </c>
      <c r="B23" s="219" t="s">
        <v>90</v>
      </c>
      <c r="C23" s="165" t="s">
        <v>45</v>
      </c>
      <c r="D23" s="165"/>
      <c r="E23" s="166"/>
      <c r="F23" s="168"/>
      <c r="G23" s="166"/>
      <c r="H23" s="351"/>
      <c r="I23" s="163"/>
    </row>
    <row r="24" spans="1:9" s="164" customFormat="1" ht="55.5" customHeight="1">
      <c r="A24" s="435" t="s">
        <v>125</v>
      </c>
      <c r="B24" s="216" t="s">
        <v>97</v>
      </c>
      <c r="C24" s="171" t="s">
        <v>127</v>
      </c>
      <c r="D24" s="165" t="s">
        <v>55</v>
      </c>
      <c r="E24" s="166"/>
      <c r="F24" s="168"/>
      <c r="G24" s="166"/>
      <c r="H24" s="342">
        <v>328340</v>
      </c>
      <c r="I24" s="163"/>
    </row>
    <row r="25" spans="1:9" s="164" customFormat="1" ht="44.25" customHeight="1" hidden="1">
      <c r="A25" s="219" t="s">
        <v>42</v>
      </c>
      <c r="B25" s="219" t="s">
        <v>91</v>
      </c>
      <c r="C25" s="165" t="s">
        <v>43</v>
      </c>
      <c r="D25" s="165"/>
      <c r="E25" s="166"/>
      <c r="F25" s="168"/>
      <c r="G25" s="166"/>
      <c r="H25" s="214"/>
      <c r="I25" s="163"/>
    </row>
    <row r="26" spans="1:9" s="164" customFormat="1" ht="23.25" customHeight="1" hidden="1">
      <c r="A26" s="170" t="s">
        <v>303</v>
      </c>
      <c r="B26" s="170" t="s">
        <v>85</v>
      </c>
      <c r="C26" s="160" t="s">
        <v>304</v>
      </c>
      <c r="D26" s="165"/>
      <c r="E26" s="166"/>
      <c r="F26" s="168"/>
      <c r="G26" s="166"/>
      <c r="H26" s="214"/>
      <c r="I26" s="163"/>
    </row>
    <row r="27" spans="1:9" s="164" customFormat="1" ht="39.75" customHeight="1" hidden="1">
      <c r="A27" s="170">
        <v>170703</v>
      </c>
      <c r="B27" s="170" t="s">
        <v>94</v>
      </c>
      <c r="C27" s="160" t="s">
        <v>324</v>
      </c>
      <c r="D27" s="165"/>
      <c r="E27" s="166"/>
      <c r="F27" s="168"/>
      <c r="G27" s="166"/>
      <c r="H27" s="342"/>
      <c r="I27" s="163"/>
    </row>
    <row r="28" spans="1:9" s="164" customFormat="1" ht="27" customHeight="1" hidden="1">
      <c r="A28" s="170" t="s">
        <v>115</v>
      </c>
      <c r="B28" s="170" t="s">
        <v>119</v>
      </c>
      <c r="C28" s="160" t="s">
        <v>116</v>
      </c>
      <c r="D28" s="165"/>
      <c r="E28" s="166"/>
      <c r="F28" s="168"/>
      <c r="G28" s="166"/>
      <c r="H28" s="214"/>
      <c r="I28" s="163"/>
    </row>
    <row r="29" spans="1:9" s="164" customFormat="1" ht="29.25" customHeight="1">
      <c r="A29" s="219" t="s">
        <v>287</v>
      </c>
      <c r="B29" s="219" t="s">
        <v>91</v>
      </c>
      <c r="C29" s="165" t="s">
        <v>348</v>
      </c>
      <c r="D29" s="165"/>
      <c r="E29" s="166"/>
      <c r="F29" s="168"/>
      <c r="G29" s="166"/>
      <c r="H29" s="351">
        <v>29193</v>
      </c>
      <c r="I29" s="163"/>
    </row>
    <row r="30" spans="1:9" s="164" customFormat="1" ht="44.25" customHeight="1" hidden="1">
      <c r="A30" s="98" t="s">
        <v>125</v>
      </c>
      <c r="B30" s="216" t="s">
        <v>97</v>
      </c>
      <c r="C30" s="171" t="s">
        <v>127</v>
      </c>
      <c r="D30" s="165" t="s">
        <v>129</v>
      </c>
      <c r="E30" s="166"/>
      <c r="F30" s="168"/>
      <c r="G30" s="166"/>
      <c r="H30" s="214"/>
      <c r="I30" s="163"/>
    </row>
    <row r="31" spans="1:9" s="164" customFormat="1" ht="27" customHeight="1" hidden="1">
      <c r="A31" s="98" t="s">
        <v>122</v>
      </c>
      <c r="B31" s="216" t="s">
        <v>123</v>
      </c>
      <c r="C31" s="171" t="s">
        <v>309</v>
      </c>
      <c r="D31" s="165"/>
      <c r="E31" s="166"/>
      <c r="F31" s="168"/>
      <c r="G31" s="166"/>
      <c r="H31" s="214"/>
      <c r="I31" s="163"/>
    </row>
    <row r="32" spans="1:9" s="164" customFormat="1" ht="48" customHeight="1" hidden="1">
      <c r="A32" s="218" t="s">
        <v>199</v>
      </c>
      <c r="B32" s="219"/>
      <c r="C32" s="172" t="s">
        <v>200</v>
      </c>
      <c r="D32" s="165"/>
      <c r="E32" s="166"/>
      <c r="F32" s="168"/>
      <c r="G32" s="166"/>
      <c r="H32" s="214"/>
      <c r="I32" s="163"/>
    </row>
    <row r="33" spans="1:9" s="164" customFormat="1" ht="24.75" customHeight="1" hidden="1">
      <c r="A33" s="170" t="s">
        <v>330</v>
      </c>
      <c r="B33" s="156" t="s">
        <v>95</v>
      </c>
      <c r="C33" s="165" t="s">
        <v>385</v>
      </c>
      <c r="D33" s="165"/>
      <c r="E33" s="166"/>
      <c r="F33" s="166"/>
      <c r="G33" s="166"/>
      <c r="H33" s="166"/>
      <c r="I33" s="163"/>
    </row>
    <row r="34" spans="1:9" s="164" customFormat="1" ht="48" customHeight="1" hidden="1">
      <c r="A34" s="49" t="s">
        <v>350</v>
      </c>
      <c r="B34" s="157"/>
      <c r="C34" s="161" t="s">
        <v>351</v>
      </c>
      <c r="D34" s="155"/>
      <c r="E34" s="159">
        <f>SUM(E38:E39)</f>
        <v>0</v>
      </c>
      <c r="F34" s="159">
        <f>SUM(F38:F39)</f>
        <v>0</v>
      </c>
      <c r="G34" s="159">
        <f>SUM(G38:G39)</f>
        <v>0</v>
      </c>
      <c r="H34" s="336">
        <f>SUM(H35:H50)</f>
        <v>0</v>
      </c>
      <c r="I34" s="163"/>
    </row>
    <row r="35" spans="1:9" s="164" customFormat="1" ht="38.25" customHeight="1" hidden="1">
      <c r="A35" s="48" t="s">
        <v>193</v>
      </c>
      <c r="B35" s="156" t="s">
        <v>97</v>
      </c>
      <c r="C35" s="165" t="s">
        <v>194</v>
      </c>
      <c r="D35" s="165" t="s">
        <v>34</v>
      </c>
      <c r="E35" s="166"/>
      <c r="F35" s="166"/>
      <c r="G35" s="166"/>
      <c r="H35" s="166"/>
      <c r="I35" s="163"/>
    </row>
    <row r="36" spans="1:9" s="164" customFormat="1" ht="79.5" customHeight="1" hidden="1">
      <c r="A36" s="156" t="s">
        <v>193</v>
      </c>
      <c r="B36" s="156" t="s">
        <v>97</v>
      </c>
      <c r="C36" s="165" t="s">
        <v>194</v>
      </c>
      <c r="D36" s="165" t="s">
        <v>35</v>
      </c>
      <c r="E36" s="166"/>
      <c r="F36" s="166"/>
      <c r="G36" s="166"/>
      <c r="H36" s="166"/>
      <c r="I36" s="163"/>
    </row>
    <row r="37" spans="1:9" s="164" customFormat="1" ht="63.75" customHeight="1" hidden="1">
      <c r="A37" s="48" t="s">
        <v>193</v>
      </c>
      <c r="B37" s="156" t="s">
        <v>97</v>
      </c>
      <c r="C37" s="165" t="s">
        <v>194</v>
      </c>
      <c r="D37" s="165" t="s">
        <v>36</v>
      </c>
      <c r="E37" s="166"/>
      <c r="F37" s="166"/>
      <c r="G37" s="166"/>
      <c r="H37" s="166"/>
      <c r="I37" s="163"/>
    </row>
    <row r="38" spans="1:9" s="164" customFormat="1" ht="55.5" customHeight="1" hidden="1">
      <c r="A38" s="156" t="s">
        <v>193</v>
      </c>
      <c r="B38" s="156" t="s">
        <v>97</v>
      </c>
      <c r="C38" s="165" t="s">
        <v>194</v>
      </c>
      <c r="D38" s="165" t="s">
        <v>37</v>
      </c>
      <c r="E38" s="166"/>
      <c r="F38" s="166"/>
      <c r="G38" s="166"/>
      <c r="H38" s="168"/>
      <c r="I38" s="163"/>
    </row>
    <row r="39" spans="1:9" s="164" customFormat="1" ht="45.75" customHeight="1" hidden="1">
      <c r="A39" s="48" t="s">
        <v>193</v>
      </c>
      <c r="B39" s="156" t="s">
        <v>97</v>
      </c>
      <c r="C39" s="165" t="s">
        <v>194</v>
      </c>
      <c r="D39" s="165" t="s">
        <v>38</v>
      </c>
      <c r="E39" s="166"/>
      <c r="F39" s="166"/>
      <c r="G39" s="166"/>
      <c r="H39" s="168"/>
      <c r="I39" s="163"/>
    </row>
    <row r="40" spans="1:9" s="164" customFormat="1" ht="40.5" customHeight="1" hidden="1">
      <c r="A40" s="48" t="s">
        <v>193</v>
      </c>
      <c r="B40" s="156" t="s">
        <v>97</v>
      </c>
      <c r="C40" s="165" t="s">
        <v>194</v>
      </c>
      <c r="D40" s="165" t="s">
        <v>197</v>
      </c>
      <c r="E40" s="166"/>
      <c r="F40" s="166"/>
      <c r="G40" s="166"/>
      <c r="H40" s="168"/>
      <c r="I40" s="163"/>
    </row>
    <row r="41" spans="1:9" s="164" customFormat="1" ht="27" customHeight="1" hidden="1">
      <c r="A41" s="217" t="s">
        <v>213</v>
      </c>
      <c r="B41" s="216" t="s">
        <v>77</v>
      </c>
      <c r="C41" s="167" t="s">
        <v>344</v>
      </c>
      <c r="D41" s="165"/>
      <c r="E41" s="166"/>
      <c r="F41" s="166"/>
      <c r="G41" s="166"/>
      <c r="H41" s="168"/>
      <c r="I41" s="163"/>
    </row>
    <row r="42" spans="1:9" s="164" customFormat="1" ht="27" customHeight="1" hidden="1">
      <c r="A42" s="50" t="s">
        <v>215</v>
      </c>
      <c r="B42" s="158" t="s">
        <v>78</v>
      </c>
      <c r="C42" s="165" t="s">
        <v>216</v>
      </c>
      <c r="D42" s="165"/>
      <c r="E42" s="166"/>
      <c r="F42" s="166"/>
      <c r="G42" s="166"/>
      <c r="H42" s="168"/>
      <c r="I42" s="163"/>
    </row>
    <row r="43" spans="1:9" s="164" customFormat="1" ht="56.25" customHeight="1" hidden="1">
      <c r="A43" s="50" t="s">
        <v>217</v>
      </c>
      <c r="B43" s="50" t="s">
        <v>79</v>
      </c>
      <c r="C43" s="212" t="s">
        <v>218</v>
      </c>
      <c r="D43" s="165"/>
      <c r="E43" s="166"/>
      <c r="F43" s="166"/>
      <c r="G43" s="166"/>
      <c r="H43" s="341"/>
      <c r="I43" s="163"/>
    </row>
    <row r="44" spans="1:9" s="164" customFormat="1" ht="26.25" customHeight="1" hidden="1">
      <c r="A44" s="50" t="s">
        <v>221</v>
      </c>
      <c r="B44" s="158" t="s">
        <v>81</v>
      </c>
      <c r="C44" s="173" t="s">
        <v>222</v>
      </c>
      <c r="D44" s="165"/>
      <c r="E44" s="166"/>
      <c r="F44" s="166"/>
      <c r="G44" s="166"/>
      <c r="H44" s="168"/>
      <c r="I44" s="163"/>
    </row>
    <row r="45" spans="1:9" s="164" customFormat="1" ht="38.25" customHeight="1" hidden="1">
      <c r="A45" s="50" t="s">
        <v>225</v>
      </c>
      <c r="B45" s="158" t="s">
        <v>83</v>
      </c>
      <c r="C45" s="173" t="s">
        <v>226</v>
      </c>
      <c r="D45" s="165"/>
      <c r="E45" s="166"/>
      <c r="F45" s="166"/>
      <c r="G45" s="166"/>
      <c r="H45" s="168"/>
      <c r="I45" s="163"/>
    </row>
    <row r="46" spans="1:9" s="164" customFormat="1" ht="28.5" customHeight="1" hidden="1">
      <c r="A46" s="50" t="s">
        <v>227</v>
      </c>
      <c r="B46" s="158" t="s">
        <v>84</v>
      </c>
      <c r="C46" s="173" t="s">
        <v>228</v>
      </c>
      <c r="D46" s="165"/>
      <c r="E46" s="166"/>
      <c r="F46" s="166"/>
      <c r="G46" s="166"/>
      <c r="H46" s="168"/>
      <c r="I46" s="163"/>
    </row>
    <row r="47" spans="1:9" s="164" customFormat="1" ht="25.5" customHeight="1" hidden="1">
      <c r="A47" s="50" t="s">
        <v>229</v>
      </c>
      <c r="B47" s="158" t="s">
        <v>84</v>
      </c>
      <c r="C47" s="173" t="s">
        <v>230</v>
      </c>
      <c r="D47" s="165"/>
      <c r="E47" s="166"/>
      <c r="F47" s="166"/>
      <c r="G47" s="166"/>
      <c r="H47" s="168"/>
      <c r="I47" s="163"/>
    </row>
    <row r="48" spans="1:9" s="164" customFormat="1" ht="26.25" customHeight="1" hidden="1">
      <c r="A48" s="50" t="s">
        <v>231</v>
      </c>
      <c r="B48" s="158" t="s">
        <v>84</v>
      </c>
      <c r="C48" s="173" t="s">
        <v>232</v>
      </c>
      <c r="D48" s="165"/>
      <c r="E48" s="166"/>
      <c r="F48" s="166"/>
      <c r="G48" s="166"/>
      <c r="H48" s="168"/>
      <c r="I48" s="163"/>
    </row>
    <row r="49" spans="1:9" s="164" customFormat="1" ht="25.5" customHeight="1" hidden="1">
      <c r="A49" s="50" t="s">
        <v>305</v>
      </c>
      <c r="B49" s="158" t="s">
        <v>85</v>
      </c>
      <c r="C49" s="174" t="s">
        <v>306</v>
      </c>
      <c r="D49" s="165"/>
      <c r="E49" s="166"/>
      <c r="F49" s="166"/>
      <c r="G49" s="166"/>
      <c r="H49" s="168"/>
      <c r="I49" s="163"/>
    </row>
    <row r="50" spans="1:9" s="164" customFormat="1" ht="37.5" customHeight="1" hidden="1">
      <c r="A50" s="170" t="s">
        <v>115</v>
      </c>
      <c r="B50" s="170" t="s">
        <v>119</v>
      </c>
      <c r="C50" s="160" t="s">
        <v>116</v>
      </c>
      <c r="D50" s="165"/>
      <c r="E50" s="166"/>
      <c r="F50" s="166"/>
      <c r="G50" s="166"/>
      <c r="H50" s="168"/>
      <c r="I50" s="163"/>
    </row>
    <row r="51" spans="1:9" s="176" customFormat="1" ht="37.5" customHeight="1" hidden="1">
      <c r="A51" s="49" t="s">
        <v>353</v>
      </c>
      <c r="B51" s="157"/>
      <c r="C51" s="161" t="s">
        <v>354</v>
      </c>
      <c r="D51" s="159"/>
      <c r="E51" s="159">
        <f>SUM(E52:E60)</f>
        <v>0</v>
      </c>
      <c r="F51" s="159">
        <f>SUM(F52:F60)</f>
        <v>0</v>
      </c>
      <c r="G51" s="159">
        <f>SUM(G52:G60)</f>
        <v>0</v>
      </c>
      <c r="H51" s="337">
        <f>SUM(H52:H55)</f>
        <v>0</v>
      </c>
      <c r="I51" s="175"/>
    </row>
    <row r="52" spans="1:9" s="176" customFormat="1" ht="25.5" customHeight="1" hidden="1">
      <c r="A52" s="217" t="s">
        <v>213</v>
      </c>
      <c r="B52" s="216" t="s">
        <v>77</v>
      </c>
      <c r="C52" s="167" t="s">
        <v>344</v>
      </c>
      <c r="D52" s="165"/>
      <c r="E52" s="166"/>
      <c r="F52" s="168"/>
      <c r="G52" s="166"/>
      <c r="H52" s="342"/>
      <c r="I52" s="175"/>
    </row>
    <row r="53" spans="1:9" s="176" customFormat="1" ht="39" customHeight="1" hidden="1">
      <c r="A53" s="217" t="s">
        <v>278</v>
      </c>
      <c r="B53" s="216" t="s">
        <v>100</v>
      </c>
      <c r="C53" s="167" t="s">
        <v>279</v>
      </c>
      <c r="D53" s="165"/>
      <c r="E53" s="166"/>
      <c r="F53" s="168"/>
      <c r="G53" s="166"/>
      <c r="H53" s="214"/>
      <c r="I53" s="175"/>
    </row>
    <row r="54" spans="1:9" s="176" customFormat="1" ht="39" customHeight="1" hidden="1">
      <c r="A54" s="217" t="s">
        <v>282</v>
      </c>
      <c r="B54" s="216" t="s">
        <v>99</v>
      </c>
      <c r="C54" s="167" t="s">
        <v>283</v>
      </c>
      <c r="D54" s="165"/>
      <c r="E54" s="166"/>
      <c r="F54" s="168"/>
      <c r="G54" s="166"/>
      <c r="H54" s="214"/>
      <c r="I54" s="175"/>
    </row>
    <row r="55" spans="1:9" s="176" customFormat="1" ht="31.5" customHeight="1" hidden="1">
      <c r="A55" s="170" t="s">
        <v>115</v>
      </c>
      <c r="B55" s="170" t="s">
        <v>119</v>
      </c>
      <c r="C55" s="160" t="s">
        <v>116</v>
      </c>
      <c r="D55" s="165"/>
      <c r="E55" s="166"/>
      <c r="F55" s="168"/>
      <c r="G55" s="166"/>
      <c r="H55" s="214"/>
      <c r="I55" s="175"/>
    </row>
    <row r="56" spans="1:9" s="176" customFormat="1" ht="39" customHeight="1" hidden="1">
      <c r="A56" s="49" t="s">
        <v>384</v>
      </c>
      <c r="B56" s="157"/>
      <c r="C56" s="221" t="s">
        <v>58</v>
      </c>
      <c r="D56" s="159"/>
      <c r="E56" s="159">
        <f>SUM(E60:E61)</f>
        <v>0</v>
      </c>
      <c r="F56" s="159">
        <f>SUM(F60:F61)</f>
        <v>0</v>
      </c>
      <c r="G56" s="159">
        <f>SUM(G60:G61)</f>
        <v>0</v>
      </c>
      <c r="H56" s="337">
        <f>SUM(H57:H64)</f>
        <v>0</v>
      </c>
      <c r="I56" s="175"/>
    </row>
    <row r="57" spans="1:9" s="176" customFormat="1" ht="39" customHeight="1" hidden="1">
      <c r="A57" s="48" t="s">
        <v>193</v>
      </c>
      <c r="B57" s="156" t="s">
        <v>97</v>
      </c>
      <c r="C57" s="165" t="s">
        <v>194</v>
      </c>
      <c r="D57" s="165" t="s">
        <v>137</v>
      </c>
      <c r="E57" s="166"/>
      <c r="F57" s="168"/>
      <c r="G57" s="166"/>
      <c r="H57" s="168"/>
      <c r="I57" s="175"/>
    </row>
    <row r="58" spans="1:9" s="176" customFormat="1" ht="39" customHeight="1" hidden="1">
      <c r="A58" s="48" t="s">
        <v>193</v>
      </c>
      <c r="B58" s="156" t="s">
        <v>97</v>
      </c>
      <c r="C58" s="165" t="s">
        <v>194</v>
      </c>
      <c r="D58" s="165" t="s">
        <v>137</v>
      </c>
      <c r="E58" s="166"/>
      <c r="F58" s="168"/>
      <c r="G58" s="166"/>
      <c r="H58" s="168"/>
      <c r="I58" s="175"/>
    </row>
    <row r="59" spans="1:9" s="176" customFormat="1" ht="32.25" customHeight="1" hidden="1">
      <c r="A59" s="50" t="s">
        <v>213</v>
      </c>
      <c r="B59" s="158" t="s">
        <v>77</v>
      </c>
      <c r="C59" s="167" t="s">
        <v>344</v>
      </c>
      <c r="D59" s="165"/>
      <c r="E59" s="166"/>
      <c r="F59" s="168"/>
      <c r="G59" s="166"/>
      <c r="H59" s="168"/>
      <c r="I59" s="175"/>
    </row>
    <row r="60" spans="1:9" s="176" customFormat="1" ht="41.25" customHeight="1" hidden="1">
      <c r="A60" s="50" t="s">
        <v>290</v>
      </c>
      <c r="B60" s="158" t="s">
        <v>101</v>
      </c>
      <c r="C60" s="222" t="s">
        <v>291</v>
      </c>
      <c r="D60" s="165"/>
      <c r="E60" s="166"/>
      <c r="F60" s="168"/>
      <c r="G60" s="166"/>
      <c r="H60" s="168"/>
      <c r="I60" s="175"/>
    </row>
    <row r="61" spans="1:9" s="176" customFormat="1" ht="27" customHeight="1" hidden="1">
      <c r="A61" s="50" t="s">
        <v>294</v>
      </c>
      <c r="B61" s="158" t="s">
        <v>102</v>
      </c>
      <c r="C61" s="222" t="s">
        <v>295</v>
      </c>
      <c r="D61" s="165"/>
      <c r="E61" s="166"/>
      <c r="F61" s="168"/>
      <c r="G61" s="166"/>
      <c r="H61" s="168"/>
      <c r="I61" s="175"/>
    </row>
    <row r="62" spans="1:9" s="176" customFormat="1" ht="26.25" customHeight="1" hidden="1">
      <c r="A62" s="50" t="s">
        <v>296</v>
      </c>
      <c r="B62" s="158" t="s">
        <v>81</v>
      </c>
      <c r="C62" s="222" t="s">
        <v>297</v>
      </c>
      <c r="D62" s="165"/>
      <c r="E62" s="166"/>
      <c r="F62" s="168"/>
      <c r="G62" s="166"/>
      <c r="H62" s="168"/>
      <c r="I62" s="175"/>
    </row>
    <row r="63" spans="1:9" s="176" customFormat="1" ht="25.5" customHeight="1" hidden="1">
      <c r="A63" s="50" t="s">
        <v>298</v>
      </c>
      <c r="B63" s="158" t="s">
        <v>103</v>
      </c>
      <c r="C63" s="222" t="s">
        <v>69</v>
      </c>
      <c r="D63" s="165"/>
      <c r="E63" s="166"/>
      <c r="F63" s="168"/>
      <c r="G63" s="166"/>
      <c r="H63" s="166"/>
      <c r="I63" s="175"/>
    </row>
    <row r="64" spans="1:9" s="176" customFormat="1" ht="33.75" customHeight="1" hidden="1">
      <c r="A64" s="170" t="s">
        <v>115</v>
      </c>
      <c r="B64" s="170" t="s">
        <v>119</v>
      </c>
      <c r="C64" s="160" t="s">
        <v>116</v>
      </c>
      <c r="D64" s="165"/>
      <c r="E64" s="166"/>
      <c r="F64" s="168"/>
      <c r="G64" s="166"/>
      <c r="H64" s="166"/>
      <c r="I64" s="175"/>
    </row>
    <row r="65" spans="1:9" s="176" customFormat="1" ht="36" customHeight="1" hidden="1">
      <c r="A65" s="223" t="s">
        <v>61</v>
      </c>
      <c r="B65" s="157"/>
      <c r="C65" s="161" t="s">
        <v>201</v>
      </c>
      <c r="D65" s="159" t="s">
        <v>208</v>
      </c>
      <c r="E65" s="159">
        <f>SUM(E66:E67)</f>
        <v>0</v>
      </c>
      <c r="F65" s="159"/>
      <c r="G65" s="159">
        <f>SUM(G66:G67)</f>
        <v>0</v>
      </c>
      <c r="H65" s="213">
        <f>SUM(H66)</f>
        <v>0</v>
      </c>
      <c r="I65" s="175"/>
    </row>
    <row r="66" spans="1:9" s="176" customFormat="1" ht="28.5" customHeight="1" hidden="1">
      <c r="A66" s="50" t="s">
        <v>213</v>
      </c>
      <c r="B66" s="158" t="s">
        <v>77</v>
      </c>
      <c r="C66" s="167" t="s">
        <v>344</v>
      </c>
      <c r="D66" s="165"/>
      <c r="E66" s="166"/>
      <c r="F66" s="168"/>
      <c r="G66" s="166"/>
      <c r="H66" s="166"/>
      <c r="I66" s="175"/>
    </row>
    <row r="67" spans="1:9" s="176" customFormat="1" ht="54.75" customHeight="1">
      <c r="A67" s="223"/>
      <c r="B67" s="157"/>
      <c r="C67" s="159" t="s">
        <v>208</v>
      </c>
      <c r="D67" s="159"/>
      <c r="E67" s="213">
        <f>SUM(E12,E34,E56)</f>
        <v>0</v>
      </c>
      <c r="F67" s="213">
        <f>SUM(F12,F34,F51,F56,F65)</f>
        <v>0</v>
      </c>
      <c r="G67" s="213">
        <f>SUM(G12,G34,G56)</f>
        <v>0</v>
      </c>
      <c r="H67" s="337">
        <f>SUM(H12,H34,H51,H56,H65)</f>
        <v>357533</v>
      </c>
      <c r="I67" s="175"/>
    </row>
    <row r="68" spans="1:9" ht="18.75">
      <c r="A68" s="51"/>
      <c r="B68" s="51"/>
      <c r="C68" s="42"/>
      <c r="D68" s="42"/>
      <c r="E68" s="42"/>
      <c r="F68" s="42"/>
      <c r="G68" s="42"/>
      <c r="H68" s="42"/>
      <c r="I68" s="42"/>
    </row>
    <row r="69" spans="1:9" s="56" customFormat="1" ht="18.75">
      <c r="A69" s="436"/>
      <c r="B69" s="436"/>
      <c r="C69" s="437"/>
      <c r="D69" s="437"/>
      <c r="E69" s="438"/>
      <c r="F69" s="439"/>
      <c r="G69" s="438"/>
      <c r="H69" s="440"/>
      <c r="I69" s="441"/>
    </row>
    <row r="70" spans="1:9" ht="79.5" customHeight="1">
      <c r="A70" s="51"/>
      <c r="B70" s="51"/>
      <c r="C70" s="42"/>
      <c r="D70" s="42"/>
      <c r="E70" s="42"/>
      <c r="F70" s="42"/>
      <c r="G70" s="40"/>
      <c r="H70" s="40"/>
      <c r="I70" s="40"/>
    </row>
    <row r="71" spans="1:9" ht="20.25">
      <c r="A71" s="52"/>
      <c r="B71" s="52"/>
      <c r="C71" s="53"/>
      <c r="D71" s="53"/>
      <c r="E71" s="53"/>
      <c r="F71" s="53"/>
      <c r="G71" s="40"/>
      <c r="H71" s="40"/>
      <c r="I71" s="40"/>
    </row>
    <row r="72" spans="7:9" ht="15.75">
      <c r="G72" s="40"/>
      <c r="H72" s="40"/>
      <c r="I72" s="40"/>
    </row>
    <row r="76" spans="4:6" ht="15.75">
      <c r="D76" s="54"/>
      <c r="E76" s="55"/>
      <c r="F76" s="56"/>
    </row>
    <row r="77" spans="4:19" ht="20.25">
      <c r="D77" s="54"/>
      <c r="E77" s="57"/>
      <c r="F77" s="56"/>
      <c r="L77" s="549"/>
      <c r="M77" s="549"/>
      <c r="N77" s="549"/>
      <c r="O77" s="549"/>
      <c r="P77" s="549"/>
      <c r="Q77" s="549"/>
      <c r="R77" s="549"/>
      <c r="S77" s="549"/>
    </row>
    <row r="78" spans="4:19" ht="20.25">
      <c r="D78" s="56"/>
      <c r="E78" s="56"/>
      <c r="F78" s="56"/>
      <c r="L78" s="549"/>
      <c r="M78" s="549"/>
      <c r="N78" s="549"/>
      <c r="O78" s="549"/>
      <c r="P78" s="549"/>
      <c r="Q78" s="549"/>
      <c r="R78" s="549"/>
      <c r="S78" s="549"/>
    </row>
  </sheetData>
  <sheetProtection/>
  <mergeCells count="9">
    <mergeCell ref="L78:S78"/>
    <mergeCell ref="B9:B10"/>
    <mergeCell ref="H9:H10"/>
    <mergeCell ref="I9:I10"/>
    <mergeCell ref="L77:S77"/>
    <mergeCell ref="D9:D10"/>
    <mergeCell ref="E9:E10"/>
    <mergeCell ref="F9:F10"/>
    <mergeCell ref="G9:G10"/>
  </mergeCells>
  <printOptions/>
  <pageMargins left="0.2755905511811024" right="0.1968503937007874" top="1.01" bottom="0.52" header="0.1968503937007874" footer="0.1968503937007874"/>
  <pageSetup horizontalDpi="600" verticalDpi="600" orientation="landscape" paperSize="9" scale="55" r:id="rId2"/>
  <colBreaks count="1" manualBreakCount="1">
    <brk id="8" max="71" man="1"/>
  </colBreaks>
  <drawing r:id="rId1"/>
</worksheet>
</file>

<file path=xl/worksheets/sheet6.xml><?xml version="1.0" encoding="utf-8"?>
<worksheet xmlns="http://schemas.openxmlformats.org/spreadsheetml/2006/main" xmlns:r="http://schemas.openxmlformats.org/officeDocument/2006/relationships">
  <dimension ref="A5:H96"/>
  <sheetViews>
    <sheetView view="pageBreakPreview" zoomScale="60" workbookViewId="0" topLeftCell="A1">
      <selection activeCell="F8" sqref="F8"/>
    </sheetView>
  </sheetViews>
  <sheetFormatPr defaultColWidth="9.00390625" defaultRowHeight="12.75"/>
  <cols>
    <col min="1" max="2" width="11.75390625" style="39" customWidth="1"/>
    <col min="3" max="3" width="37.25390625" style="39" customWidth="1"/>
    <col min="4" max="4" width="46.125" style="39" customWidth="1"/>
    <col min="5" max="5" width="16.25390625" style="282" customWidth="1"/>
    <col min="6" max="6" width="18.875" style="39" customWidth="1"/>
    <col min="7" max="7" width="19.25390625" style="39" customWidth="1"/>
    <col min="8" max="8" width="9.75390625" style="39" customWidth="1"/>
    <col min="9" max="16384" width="9.125" style="39" customWidth="1"/>
  </cols>
  <sheetData>
    <row r="4" ht="35.25" customHeight="1"/>
    <row r="5" spans="3:6" ht="15.75" customHeight="1">
      <c r="C5" s="557"/>
      <c r="D5" s="557"/>
      <c r="E5" s="557"/>
      <c r="F5" s="557"/>
    </row>
    <row r="6" spans="3:8" ht="18.75">
      <c r="C6" s="558"/>
      <c r="D6" s="558"/>
      <c r="E6" s="558"/>
      <c r="F6" s="558"/>
      <c r="G6" s="558"/>
      <c r="H6" s="558"/>
    </row>
    <row r="7" spans="3:8" ht="27" customHeight="1">
      <c r="C7" s="283"/>
      <c r="D7" s="283"/>
      <c r="E7" s="283"/>
      <c r="F7" s="283"/>
      <c r="G7" s="283"/>
      <c r="H7" s="283"/>
    </row>
    <row r="8" spans="4:7" ht="145.5" customHeight="1">
      <c r="D8" s="284"/>
      <c r="E8" s="285"/>
      <c r="G8" s="286" t="s">
        <v>332</v>
      </c>
    </row>
    <row r="9" spans="1:7" ht="72" customHeight="1">
      <c r="A9" s="525" t="s">
        <v>205</v>
      </c>
      <c r="B9" s="525" t="s">
        <v>185</v>
      </c>
      <c r="C9" s="560" t="s">
        <v>394</v>
      </c>
      <c r="D9" s="560" t="s">
        <v>395</v>
      </c>
      <c r="E9" s="560" t="s">
        <v>183</v>
      </c>
      <c r="F9" s="560" t="s">
        <v>184</v>
      </c>
      <c r="G9" s="560" t="s">
        <v>396</v>
      </c>
    </row>
    <row r="10" spans="1:7" ht="17.25" customHeight="1">
      <c r="A10" s="559"/>
      <c r="B10" s="559"/>
      <c r="C10" s="561"/>
      <c r="D10" s="561"/>
      <c r="E10" s="561"/>
      <c r="F10" s="561"/>
      <c r="G10" s="562"/>
    </row>
    <row r="11" spans="1:7" ht="15.75" customHeight="1">
      <c r="A11" s="287">
        <v>1</v>
      </c>
      <c r="B11" s="287">
        <v>2</v>
      </c>
      <c r="C11" s="287">
        <v>3</v>
      </c>
      <c r="D11" s="287">
        <v>4</v>
      </c>
      <c r="E11" s="288">
        <v>5</v>
      </c>
      <c r="F11" s="288">
        <v>6</v>
      </c>
      <c r="G11" s="287">
        <v>7</v>
      </c>
    </row>
    <row r="12" spans="1:8" ht="43.5" customHeight="1">
      <c r="A12" s="289" t="s">
        <v>341</v>
      </c>
      <c r="B12" s="289"/>
      <c r="C12" s="290" t="s">
        <v>342</v>
      </c>
      <c r="D12" s="291"/>
      <c r="E12" s="339">
        <f>SUM(E13:E71)</f>
        <v>727390</v>
      </c>
      <c r="F12" s="339">
        <f>SUM(F13:F71)</f>
        <v>357533</v>
      </c>
      <c r="G12" s="339">
        <f>SUM(G13:G71)</f>
        <v>1084923</v>
      </c>
      <c r="H12" s="292"/>
    </row>
    <row r="13" spans="1:8" ht="117" customHeight="1" hidden="1">
      <c r="A13" s="293" t="s">
        <v>74</v>
      </c>
      <c r="B13" s="293" t="s">
        <v>76</v>
      </c>
      <c r="C13" s="294" t="s">
        <v>75</v>
      </c>
      <c r="D13" s="295" t="s">
        <v>397</v>
      </c>
      <c r="E13" s="343"/>
      <c r="F13" s="343"/>
      <c r="G13" s="339">
        <f>SUM(E13:F13)</f>
        <v>0</v>
      </c>
      <c r="H13" s="292"/>
    </row>
    <row r="14" spans="1:8" ht="45" customHeight="1" hidden="1">
      <c r="A14" s="293" t="s">
        <v>268</v>
      </c>
      <c r="B14" s="293" t="s">
        <v>276</v>
      </c>
      <c r="C14" s="294" t="s">
        <v>269</v>
      </c>
      <c r="D14" s="295" t="s">
        <v>397</v>
      </c>
      <c r="E14" s="343"/>
      <c r="F14" s="339"/>
      <c r="G14" s="339">
        <f>SUM(E14:F14)</f>
        <v>0</v>
      </c>
      <c r="H14" s="292"/>
    </row>
    <row r="15" spans="1:8" ht="57.75" customHeight="1" hidden="1">
      <c r="A15" s="293" t="s">
        <v>270</v>
      </c>
      <c r="B15" s="293" t="s">
        <v>276</v>
      </c>
      <c r="C15" s="294" t="s">
        <v>271</v>
      </c>
      <c r="D15" s="295" t="s">
        <v>397</v>
      </c>
      <c r="E15" s="343"/>
      <c r="F15" s="339"/>
      <c r="G15" s="339">
        <f>SUM(E15:F15)</f>
        <v>0</v>
      </c>
      <c r="H15" s="292"/>
    </row>
    <row r="16" spans="1:8" ht="60" customHeight="1" hidden="1">
      <c r="A16" s="293" t="s">
        <v>272</v>
      </c>
      <c r="B16" s="293" t="s">
        <v>276</v>
      </c>
      <c r="C16" s="294" t="s">
        <v>273</v>
      </c>
      <c r="D16" s="295" t="s">
        <v>397</v>
      </c>
      <c r="E16" s="343"/>
      <c r="F16" s="339"/>
      <c r="G16" s="339">
        <f>SUM(E16:F16)</f>
        <v>0</v>
      </c>
      <c r="H16" s="292"/>
    </row>
    <row r="17" spans="1:8" ht="45" customHeight="1" hidden="1">
      <c r="A17" s="293" t="s">
        <v>274</v>
      </c>
      <c r="B17" s="293" t="s">
        <v>276</v>
      </c>
      <c r="C17" s="294" t="s">
        <v>275</v>
      </c>
      <c r="D17" s="295" t="s">
        <v>397</v>
      </c>
      <c r="E17" s="343"/>
      <c r="F17" s="339"/>
      <c r="G17" s="339">
        <f>SUM(E17:F17)</f>
        <v>0</v>
      </c>
      <c r="H17" s="292"/>
    </row>
    <row r="18" spans="1:7" s="282" customFormat="1" ht="43.5" customHeight="1" hidden="1">
      <c r="A18" s="293" t="s">
        <v>254</v>
      </c>
      <c r="B18" s="293" t="s">
        <v>88</v>
      </c>
      <c r="C18" s="294" t="s">
        <v>398</v>
      </c>
      <c r="D18" s="296" t="s">
        <v>399</v>
      </c>
      <c r="E18" s="343"/>
      <c r="F18" s="343"/>
      <c r="G18" s="339">
        <f aca="true" t="shared" si="0" ref="G18:G75">SUM(E18,F18)</f>
        <v>0</v>
      </c>
    </row>
    <row r="19" spans="1:7" ht="78.75" customHeight="1">
      <c r="A19" s="293" t="s">
        <v>254</v>
      </c>
      <c r="B19" s="293" t="s">
        <v>88</v>
      </c>
      <c r="C19" s="294" t="s">
        <v>398</v>
      </c>
      <c r="D19" s="296" t="s">
        <v>400</v>
      </c>
      <c r="E19" s="343">
        <v>-50000</v>
      </c>
      <c r="F19" s="343"/>
      <c r="G19" s="339">
        <f>SUM(E19,F19)</f>
        <v>-50000</v>
      </c>
    </row>
    <row r="20" spans="1:7" s="282" customFormat="1" ht="33.75" customHeight="1" hidden="1">
      <c r="A20" s="293" t="s">
        <v>254</v>
      </c>
      <c r="B20" s="293" t="s">
        <v>88</v>
      </c>
      <c r="C20" s="294" t="s">
        <v>398</v>
      </c>
      <c r="D20" s="297" t="s">
        <v>401</v>
      </c>
      <c r="E20" s="343"/>
      <c r="F20" s="343"/>
      <c r="G20" s="339">
        <f t="shared" si="0"/>
        <v>0</v>
      </c>
    </row>
    <row r="21" spans="1:7" s="282" customFormat="1" ht="63.75" customHeight="1" hidden="1">
      <c r="A21" s="293" t="s">
        <v>254</v>
      </c>
      <c r="B21" s="293" t="s">
        <v>88</v>
      </c>
      <c r="C21" s="294" t="s">
        <v>398</v>
      </c>
      <c r="D21" s="296" t="s">
        <v>402</v>
      </c>
      <c r="E21" s="343"/>
      <c r="F21" s="343"/>
      <c r="G21" s="339">
        <f t="shared" si="0"/>
        <v>0</v>
      </c>
    </row>
    <row r="22" spans="1:7" ht="81.75" customHeight="1" hidden="1">
      <c r="A22" s="293" t="s">
        <v>254</v>
      </c>
      <c r="B22" s="293" t="s">
        <v>88</v>
      </c>
      <c r="C22" s="294" t="s">
        <v>398</v>
      </c>
      <c r="D22" s="296" t="s">
        <v>403</v>
      </c>
      <c r="E22" s="343"/>
      <c r="F22" s="343"/>
      <c r="G22" s="339">
        <f t="shared" si="0"/>
        <v>0</v>
      </c>
    </row>
    <row r="23" spans="1:7" ht="139.5" customHeight="1" hidden="1">
      <c r="A23" s="293" t="s">
        <v>257</v>
      </c>
      <c r="B23" s="293" t="s">
        <v>89</v>
      </c>
      <c r="C23" s="294" t="s">
        <v>258</v>
      </c>
      <c r="D23" s="297" t="s">
        <v>404</v>
      </c>
      <c r="E23" s="343"/>
      <c r="F23" s="343"/>
      <c r="G23" s="339">
        <f>SUM(E23,F23)</f>
        <v>0</v>
      </c>
    </row>
    <row r="24" spans="1:7" ht="63" customHeight="1" hidden="1">
      <c r="A24" s="293" t="s">
        <v>257</v>
      </c>
      <c r="B24" s="293" t="s">
        <v>89</v>
      </c>
      <c r="C24" s="294" t="s">
        <v>258</v>
      </c>
      <c r="D24" s="296" t="s">
        <v>402</v>
      </c>
      <c r="E24" s="343"/>
      <c r="F24" s="343"/>
      <c r="G24" s="339">
        <f t="shared" si="0"/>
        <v>0</v>
      </c>
    </row>
    <row r="25" spans="1:8" ht="66" customHeight="1" hidden="1">
      <c r="A25" s="293" t="s">
        <v>261</v>
      </c>
      <c r="B25" s="293" t="s">
        <v>89</v>
      </c>
      <c r="C25" s="294" t="s">
        <v>405</v>
      </c>
      <c r="D25" s="296" t="s">
        <v>402</v>
      </c>
      <c r="E25" s="340"/>
      <c r="F25" s="340"/>
      <c r="G25" s="338">
        <f t="shared" si="0"/>
        <v>0</v>
      </c>
      <c r="H25" s="282"/>
    </row>
    <row r="26" spans="1:8" ht="96" customHeight="1" hidden="1">
      <c r="A26" s="293" t="s">
        <v>261</v>
      </c>
      <c r="B26" s="293"/>
      <c r="C26" s="294" t="s">
        <v>405</v>
      </c>
      <c r="D26" s="298"/>
      <c r="E26" s="340"/>
      <c r="F26" s="340"/>
      <c r="G26" s="338">
        <f t="shared" si="0"/>
        <v>0</v>
      </c>
      <c r="H26" s="282"/>
    </row>
    <row r="27" spans="1:7" ht="62.25" customHeight="1" hidden="1">
      <c r="A27" s="293" t="s">
        <v>263</v>
      </c>
      <c r="B27" s="293" t="s">
        <v>89</v>
      </c>
      <c r="C27" s="294" t="s">
        <v>346</v>
      </c>
      <c r="D27" s="296" t="s">
        <v>406</v>
      </c>
      <c r="E27" s="340"/>
      <c r="F27" s="340"/>
      <c r="G27" s="339">
        <f t="shared" si="0"/>
        <v>0</v>
      </c>
    </row>
    <row r="28" spans="1:7" ht="62.25" customHeight="1" hidden="1">
      <c r="A28" s="293" t="s">
        <v>263</v>
      </c>
      <c r="B28" s="293" t="s">
        <v>89</v>
      </c>
      <c r="C28" s="294" t="s">
        <v>346</v>
      </c>
      <c r="D28" s="296" t="s">
        <v>402</v>
      </c>
      <c r="E28" s="340"/>
      <c r="F28" s="340"/>
      <c r="G28" s="339">
        <f>SUM(E28,F28)</f>
        <v>0</v>
      </c>
    </row>
    <row r="29" spans="1:7" ht="78" customHeight="1" hidden="1">
      <c r="A29" s="293" t="s">
        <v>264</v>
      </c>
      <c r="B29" s="293" t="s">
        <v>89</v>
      </c>
      <c r="C29" s="294" t="s">
        <v>347</v>
      </c>
      <c r="D29" s="296" t="s">
        <v>407</v>
      </c>
      <c r="E29" s="343"/>
      <c r="F29" s="424"/>
      <c r="G29" s="339">
        <f t="shared" si="0"/>
        <v>0</v>
      </c>
    </row>
    <row r="30" spans="1:7" ht="62.25" customHeight="1" hidden="1">
      <c r="A30" s="293" t="s">
        <v>155</v>
      </c>
      <c r="B30" s="293" t="s">
        <v>89</v>
      </c>
      <c r="C30" s="297" t="s">
        <v>408</v>
      </c>
      <c r="D30" s="296" t="s">
        <v>402</v>
      </c>
      <c r="E30" s="343"/>
      <c r="F30" s="424"/>
      <c r="G30" s="339">
        <f>SUM(E30,F30)</f>
        <v>0</v>
      </c>
    </row>
    <row r="31" spans="1:7" ht="136.5" customHeight="1" hidden="1">
      <c r="A31" s="299" t="s">
        <v>267</v>
      </c>
      <c r="B31" s="299" t="s">
        <v>89</v>
      </c>
      <c r="C31" s="300" t="s">
        <v>277</v>
      </c>
      <c r="D31" s="301" t="s">
        <v>409</v>
      </c>
      <c r="E31" s="343"/>
      <c r="F31" s="425"/>
      <c r="G31" s="339">
        <f t="shared" si="0"/>
        <v>0</v>
      </c>
    </row>
    <row r="32" spans="1:7" ht="81.75" customHeight="1" hidden="1">
      <c r="A32" s="293" t="s">
        <v>113</v>
      </c>
      <c r="B32" s="293" t="s">
        <v>90</v>
      </c>
      <c r="C32" s="294" t="s">
        <v>114</v>
      </c>
      <c r="D32" s="296" t="s">
        <v>410</v>
      </c>
      <c r="E32" s="340"/>
      <c r="F32" s="340"/>
      <c r="G32" s="339">
        <f>SUM(E32,F32)</f>
        <v>0</v>
      </c>
    </row>
    <row r="33" spans="1:7" ht="48.75" customHeight="1" hidden="1">
      <c r="A33" s="293" t="s">
        <v>113</v>
      </c>
      <c r="B33" s="293" t="s">
        <v>90</v>
      </c>
      <c r="C33" s="294" t="s">
        <v>114</v>
      </c>
      <c r="D33" s="296" t="s">
        <v>411</v>
      </c>
      <c r="E33" s="340"/>
      <c r="F33" s="340"/>
      <c r="G33" s="339">
        <f>SUM(E33,F33)</f>
        <v>0</v>
      </c>
    </row>
    <row r="34" spans="1:7" ht="76.5" customHeight="1" hidden="1">
      <c r="A34" s="293" t="s">
        <v>285</v>
      </c>
      <c r="B34" s="293" t="s">
        <v>90</v>
      </c>
      <c r="C34" s="294" t="s">
        <v>286</v>
      </c>
      <c r="D34" s="296" t="s">
        <v>410</v>
      </c>
      <c r="E34" s="340"/>
      <c r="F34" s="340"/>
      <c r="G34" s="339">
        <f t="shared" si="0"/>
        <v>0</v>
      </c>
    </row>
    <row r="35" spans="1:7" ht="61.5" customHeight="1" hidden="1">
      <c r="A35" s="293" t="s">
        <v>285</v>
      </c>
      <c r="B35" s="293" t="s">
        <v>90</v>
      </c>
      <c r="C35" s="294" t="s">
        <v>286</v>
      </c>
      <c r="D35" s="296" t="s">
        <v>412</v>
      </c>
      <c r="E35" s="340"/>
      <c r="F35" s="340"/>
      <c r="G35" s="339">
        <f>SUM(E35,F35)</f>
        <v>0</v>
      </c>
    </row>
    <row r="36" spans="1:7" ht="76.5" customHeight="1">
      <c r="A36" s="293" t="s">
        <v>44</v>
      </c>
      <c r="B36" s="293" t="s">
        <v>90</v>
      </c>
      <c r="C36" s="294" t="s">
        <v>45</v>
      </c>
      <c r="D36" s="302" t="s">
        <v>39</v>
      </c>
      <c r="E36" s="340"/>
      <c r="F36" s="340">
        <v>-2200000</v>
      </c>
      <c r="G36" s="339">
        <f>SUM(E36,F36)</f>
        <v>-2200000</v>
      </c>
    </row>
    <row r="37" spans="1:7" ht="76.5" customHeight="1">
      <c r="A37" s="293" t="s">
        <v>44</v>
      </c>
      <c r="B37" s="293" t="s">
        <v>90</v>
      </c>
      <c r="C37" s="294" t="s">
        <v>45</v>
      </c>
      <c r="D37" s="302" t="s">
        <v>53</v>
      </c>
      <c r="E37" s="340"/>
      <c r="F37" s="340">
        <v>2200000</v>
      </c>
      <c r="G37" s="339">
        <f>SUM(E37,F37)</f>
        <v>2200000</v>
      </c>
    </row>
    <row r="38" spans="1:8" ht="51.75" customHeight="1">
      <c r="A38" s="293" t="s">
        <v>287</v>
      </c>
      <c r="B38" s="293" t="s">
        <v>91</v>
      </c>
      <c r="C38" s="294" t="s">
        <v>198</v>
      </c>
      <c r="D38" s="297" t="s">
        <v>413</v>
      </c>
      <c r="E38" s="343">
        <v>777390</v>
      </c>
      <c r="F38" s="340">
        <v>29193</v>
      </c>
      <c r="G38" s="339">
        <f t="shared" si="0"/>
        <v>806583</v>
      </c>
      <c r="H38" s="282"/>
    </row>
    <row r="39" spans="1:8" ht="34.5" customHeight="1" hidden="1">
      <c r="A39" s="293" t="s">
        <v>287</v>
      </c>
      <c r="B39" s="293" t="s">
        <v>91</v>
      </c>
      <c r="C39" s="294" t="s">
        <v>198</v>
      </c>
      <c r="D39" s="297" t="s">
        <v>414</v>
      </c>
      <c r="E39" s="343"/>
      <c r="F39" s="340"/>
      <c r="G39" s="343">
        <f>SUM(E39,F39)</f>
        <v>0</v>
      </c>
      <c r="H39" s="282"/>
    </row>
    <row r="40" spans="1:8" ht="64.5" customHeight="1" hidden="1">
      <c r="A40" s="293" t="s">
        <v>287</v>
      </c>
      <c r="B40" s="293" t="s">
        <v>91</v>
      </c>
      <c r="C40" s="294" t="s">
        <v>198</v>
      </c>
      <c r="D40" s="297" t="s">
        <v>415</v>
      </c>
      <c r="E40" s="343"/>
      <c r="F40" s="340"/>
      <c r="G40" s="343">
        <f>SUM(E40,F40)</f>
        <v>0</v>
      </c>
      <c r="H40" s="282"/>
    </row>
    <row r="41" spans="1:8" ht="84.75" customHeight="1" hidden="1">
      <c r="A41" s="293" t="s">
        <v>42</v>
      </c>
      <c r="B41" s="293" t="s">
        <v>91</v>
      </c>
      <c r="C41" s="294" t="s">
        <v>43</v>
      </c>
      <c r="D41" s="302" t="s">
        <v>39</v>
      </c>
      <c r="E41" s="343"/>
      <c r="F41" s="340"/>
      <c r="G41" s="339">
        <f>SUM(E41,F41)</f>
        <v>0</v>
      </c>
      <c r="H41" s="282"/>
    </row>
    <row r="42" spans="1:7" ht="72.75" customHeight="1" hidden="1">
      <c r="A42" s="293" t="s">
        <v>301</v>
      </c>
      <c r="B42" s="293"/>
      <c r="C42" s="294" t="s">
        <v>302</v>
      </c>
      <c r="D42" s="297" t="s">
        <v>416</v>
      </c>
      <c r="E42" s="340"/>
      <c r="F42" s="340"/>
      <c r="G42" s="343">
        <f t="shared" si="0"/>
        <v>0</v>
      </c>
    </row>
    <row r="43" spans="1:7" s="282" customFormat="1" ht="55.5" customHeight="1" hidden="1">
      <c r="A43" s="293" t="s">
        <v>303</v>
      </c>
      <c r="B43" s="293" t="s">
        <v>85</v>
      </c>
      <c r="C43" s="294" t="s">
        <v>304</v>
      </c>
      <c r="D43" s="297" t="s">
        <v>417</v>
      </c>
      <c r="E43" s="340"/>
      <c r="F43" s="340"/>
      <c r="G43" s="339">
        <f t="shared" si="0"/>
        <v>0</v>
      </c>
    </row>
    <row r="44" spans="1:7" s="282" customFormat="1" ht="36.75" customHeight="1" hidden="1">
      <c r="A44" s="293" t="s">
        <v>193</v>
      </c>
      <c r="B44" s="293" t="s">
        <v>97</v>
      </c>
      <c r="C44" s="294" t="s">
        <v>418</v>
      </c>
      <c r="D44" s="296" t="s">
        <v>419</v>
      </c>
      <c r="E44" s="340"/>
      <c r="F44" s="340"/>
      <c r="G44" s="339">
        <f>SUM(E44,F44)</f>
        <v>0</v>
      </c>
    </row>
    <row r="45" spans="1:7" s="282" customFormat="1" ht="62.25" customHeight="1" hidden="1">
      <c r="A45" s="293" t="s">
        <v>193</v>
      </c>
      <c r="B45" s="293" t="s">
        <v>97</v>
      </c>
      <c r="C45" s="294" t="s">
        <v>418</v>
      </c>
      <c r="D45" s="296" t="s">
        <v>40</v>
      </c>
      <c r="E45" s="340"/>
      <c r="F45" s="340"/>
      <c r="G45" s="339">
        <f t="shared" si="0"/>
        <v>0</v>
      </c>
    </row>
    <row r="46" spans="1:7" ht="15" customHeight="1" hidden="1">
      <c r="A46" s="293" t="s">
        <v>193</v>
      </c>
      <c r="B46" s="293" t="s">
        <v>97</v>
      </c>
      <c r="C46" s="294" t="s">
        <v>418</v>
      </c>
      <c r="D46" s="297" t="s">
        <v>420</v>
      </c>
      <c r="E46" s="340"/>
      <c r="F46" s="340"/>
      <c r="G46" s="339">
        <f t="shared" si="0"/>
        <v>0</v>
      </c>
    </row>
    <row r="47" spans="1:7" ht="14.25" customHeight="1" hidden="1">
      <c r="A47" s="293" t="s">
        <v>70</v>
      </c>
      <c r="B47" s="293" t="s">
        <v>92</v>
      </c>
      <c r="C47" s="294" t="s">
        <v>195</v>
      </c>
      <c r="D47" s="297" t="s">
        <v>421</v>
      </c>
      <c r="E47" s="340"/>
      <c r="F47" s="340"/>
      <c r="G47" s="339">
        <f t="shared" si="0"/>
        <v>0</v>
      </c>
    </row>
    <row r="48" spans="1:7" ht="66.75" customHeight="1" hidden="1">
      <c r="A48" s="293" t="s">
        <v>245</v>
      </c>
      <c r="B48" s="293" t="s">
        <v>93</v>
      </c>
      <c r="C48" s="297" t="s">
        <v>204</v>
      </c>
      <c r="D48" s="296" t="s">
        <v>412</v>
      </c>
      <c r="E48" s="340"/>
      <c r="F48" s="340"/>
      <c r="G48" s="339">
        <f>SUM(E48,F48)</f>
        <v>0</v>
      </c>
    </row>
    <row r="49" spans="1:7" ht="26.25" customHeight="1" hidden="1">
      <c r="A49" s="293" t="s">
        <v>245</v>
      </c>
      <c r="B49" s="293" t="s">
        <v>93</v>
      </c>
      <c r="C49" s="297" t="s">
        <v>204</v>
      </c>
      <c r="D49" s="302" t="s">
        <v>422</v>
      </c>
      <c r="E49" s="340"/>
      <c r="F49" s="340"/>
      <c r="G49" s="339">
        <f t="shared" si="0"/>
        <v>0</v>
      </c>
    </row>
    <row r="50" spans="1:7" ht="87.75" customHeight="1" hidden="1">
      <c r="A50" s="293" t="s">
        <v>245</v>
      </c>
      <c r="B50" s="293" t="s">
        <v>93</v>
      </c>
      <c r="C50" s="297" t="s">
        <v>204</v>
      </c>
      <c r="D50" s="302" t="s">
        <v>39</v>
      </c>
      <c r="E50" s="340"/>
      <c r="F50" s="340"/>
      <c r="G50" s="339">
        <f>SUM(E50,F50)</f>
        <v>0</v>
      </c>
    </row>
    <row r="51" spans="1:7" ht="78.75" customHeight="1" hidden="1">
      <c r="A51" s="170" t="s">
        <v>349</v>
      </c>
      <c r="B51" s="170" t="s">
        <v>94</v>
      </c>
      <c r="C51" s="303" t="s">
        <v>324</v>
      </c>
      <c r="D51" s="297" t="s">
        <v>423</v>
      </c>
      <c r="E51" s="340"/>
      <c r="F51" s="340"/>
      <c r="G51" s="339">
        <f t="shared" si="0"/>
        <v>0</v>
      </c>
    </row>
    <row r="52" spans="1:7" ht="78.75" customHeight="1" hidden="1">
      <c r="A52" s="170" t="s">
        <v>115</v>
      </c>
      <c r="B52" s="170" t="s">
        <v>119</v>
      </c>
      <c r="C52" s="303" t="s">
        <v>116</v>
      </c>
      <c r="D52" s="297" t="s">
        <v>424</v>
      </c>
      <c r="E52" s="340"/>
      <c r="F52" s="340"/>
      <c r="G52" s="339">
        <f t="shared" si="0"/>
        <v>0</v>
      </c>
    </row>
    <row r="53" spans="1:7" ht="78.75" customHeight="1" hidden="1">
      <c r="A53" s="170" t="s">
        <v>313</v>
      </c>
      <c r="B53" s="170" t="s">
        <v>123</v>
      </c>
      <c r="C53" s="303" t="s">
        <v>314</v>
      </c>
      <c r="D53" s="297" t="s">
        <v>425</v>
      </c>
      <c r="E53" s="340"/>
      <c r="F53" s="340"/>
      <c r="G53" s="339">
        <f aca="true" t="shared" si="1" ref="G53:G58">SUM(E53,F53)</f>
        <v>0</v>
      </c>
    </row>
    <row r="54" spans="1:7" ht="77.25" customHeight="1" hidden="1">
      <c r="A54" s="170" t="s">
        <v>125</v>
      </c>
      <c r="B54" s="170" t="s">
        <v>97</v>
      </c>
      <c r="C54" s="303" t="s">
        <v>127</v>
      </c>
      <c r="D54" s="297" t="s">
        <v>426</v>
      </c>
      <c r="E54" s="340"/>
      <c r="F54" s="340"/>
      <c r="G54" s="339">
        <f t="shared" si="1"/>
        <v>0</v>
      </c>
    </row>
    <row r="55" spans="1:7" ht="121.5" customHeight="1">
      <c r="A55" s="170" t="s">
        <v>125</v>
      </c>
      <c r="B55" s="170" t="s">
        <v>97</v>
      </c>
      <c r="C55" s="303" t="s">
        <v>127</v>
      </c>
      <c r="D55" s="297" t="s">
        <v>413</v>
      </c>
      <c r="E55" s="340"/>
      <c r="F55" s="340">
        <v>195000</v>
      </c>
      <c r="G55" s="339">
        <f t="shared" si="1"/>
        <v>195000</v>
      </c>
    </row>
    <row r="56" spans="1:7" ht="123.75" customHeight="1">
      <c r="A56" s="170" t="s">
        <v>125</v>
      </c>
      <c r="B56" s="170" t="s">
        <v>97</v>
      </c>
      <c r="C56" s="303" t="s">
        <v>127</v>
      </c>
      <c r="D56" s="296" t="s">
        <v>54</v>
      </c>
      <c r="E56" s="340"/>
      <c r="F56" s="340">
        <v>133340</v>
      </c>
      <c r="G56" s="339">
        <f t="shared" si="1"/>
        <v>133340</v>
      </c>
    </row>
    <row r="57" spans="1:7" ht="78.75" customHeight="1" hidden="1">
      <c r="A57" s="170" t="s">
        <v>125</v>
      </c>
      <c r="B57" s="170" t="s">
        <v>97</v>
      </c>
      <c r="C57" s="303" t="s">
        <v>127</v>
      </c>
      <c r="D57" s="297" t="s">
        <v>427</v>
      </c>
      <c r="E57" s="340"/>
      <c r="F57" s="340"/>
      <c r="G57" s="339">
        <f t="shared" si="1"/>
        <v>0</v>
      </c>
    </row>
    <row r="58" spans="1:7" ht="78.75" customHeight="1" hidden="1">
      <c r="A58" s="170" t="s">
        <v>122</v>
      </c>
      <c r="B58" s="170" t="s">
        <v>123</v>
      </c>
      <c r="C58" s="304" t="s">
        <v>309</v>
      </c>
      <c r="D58" s="296" t="s">
        <v>412</v>
      </c>
      <c r="E58" s="340"/>
      <c r="F58" s="340"/>
      <c r="G58" s="339">
        <f t="shared" si="1"/>
        <v>0</v>
      </c>
    </row>
    <row r="59" spans="1:7" ht="78.75" customHeight="1" hidden="1">
      <c r="A59" s="170" t="s">
        <v>67</v>
      </c>
      <c r="B59" s="170" t="s">
        <v>130</v>
      </c>
      <c r="C59" s="304" t="s">
        <v>68</v>
      </c>
      <c r="D59" s="296" t="s">
        <v>40</v>
      </c>
      <c r="E59" s="340"/>
      <c r="F59" s="340"/>
      <c r="G59" s="339">
        <f t="shared" si="0"/>
        <v>0</v>
      </c>
    </row>
    <row r="60" spans="1:7" ht="78.75" customHeight="1" hidden="1">
      <c r="A60" s="170" t="s">
        <v>108</v>
      </c>
      <c r="B60" s="170" t="s">
        <v>112</v>
      </c>
      <c r="C60" s="303" t="s">
        <v>111</v>
      </c>
      <c r="D60" s="297" t="s">
        <v>428</v>
      </c>
      <c r="E60" s="340"/>
      <c r="F60" s="340"/>
      <c r="G60" s="339">
        <f t="shared" si="0"/>
        <v>0</v>
      </c>
    </row>
    <row r="61" spans="1:7" ht="78.75" customHeight="1" hidden="1">
      <c r="A61" s="305">
        <v>240601</v>
      </c>
      <c r="B61" s="293" t="s">
        <v>126</v>
      </c>
      <c r="C61" s="306" t="s">
        <v>325</v>
      </c>
      <c r="D61" s="297" t="s">
        <v>420</v>
      </c>
      <c r="E61" s="340"/>
      <c r="F61" s="340"/>
      <c r="G61" s="339">
        <f t="shared" si="0"/>
        <v>0</v>
      </c>
    </row>
    <row r="62" spans="1:7" ht="78.75" customHeight="1" hidden="1">
      <c r="A62" s="305">
        <v>240604</v>
      </c>
      <c r="B62" s="293" t="s">
        <v>120</v>
      </c>
      <c r="C62" s="306" t="s">
        <v>326</v>
      </c>
      <c r="D62" s="297" t="s">
        <v>420</v>
      </c>
      <c r="E62" s="340"/>
      <c r="F62" s="340"/>
      <c r="G62" s="339">
        <f t="shared" si="0"/>
        <v>0</v>
      </c>
    </row>
    <row r="63" spans="1:7" ht="78.75" customHeight="1" hidden="1">
      <c r="A63" s="293" t="s">
        <v>328</v>
      </c>
      <c r="B63" s="293"/>
      <c r="C63" s="297" t="s">
        <v>408</v>
      </c>
      <c r="D63" s="302" t="s">
        <v>422</v>
      </c>
      <c r="E63" s="340"/>
      <c r="F63" s="340"/>
      <c r="G63" s="339">
        <f t="shared" si="0"/>
        <v>0</v>
      </c>
    </row>
    <row r="64" spans="1:7" ht="78.75" customHeight="1" hidden="1">
      <c r="A64" s="293" t="s">
        <v>246</v>
      </c>
      <c r="B64" s="293" t="s">
        <v>95</v>
      </c>
      <c r="C64" s="295" t="s">
        <v>429</v>
      </c>
      <c r="D64" s="295" t="s">
        <v>430</v>
      </c>
      <c r="E64" s="340"/>
      <c r="F64" s="340"/>
      <c r="G64" s="339">
        <f t="shared" si="0"/>
        <v>0</v>
      </c>
    </row>
    <row r="65" spans="1:7" ht="78.75" customHeight="1" hidden="1">
      <c r="A65" s="293" t="s">
        <v>328</v>
      </c>
      <c r="B65" s="293" t="s">
        <v>96</v>
      </c>
      <c r="C65" s="297" t="s">
        <v>408</v>
      </c>
      <c r="D65" s="294" t="s">
        <v>431</v>
      </c>
      <c r="E65" s="340"/>
      <c r="F65" s="340"/>
      <c r="G65" s="339">
        <f t="shared" si="0"/>
        <v>0</v>
      </c>
    </row>
    <row r="66" spans="1:7" ht="78.75" customHeight="1" hidden="1">
      <c r="A66" s="293" t="s">
        <v>328</v>
      </c>
      <c r="B66" s="293"/>
      <c r="C66" s="297" t="s">
        <v>408</v>
      </c>
      <c r="D66" s="302" t="s">
        <v>432</v>
      </c>
      <c r="E66" s="340"/>
      <c r="F66" s="340"/>
      <c r="G66" s="339">
        <f t="shared" si="0"/>
        <v>0</v>
      </c>
    </row>
    <row r="67" spans="1:7" ht="78.75" customHeight="1" hidden="1">
      <c r="A67" s="293" t="s">
        <v>328</v>
      </c>
      <c r="B67" s="293" t="s">
        <v>96</v>
      </c>
      <c r="C67" s="297" t="s">
        <v>408</v>
      </c>
      <c r="D67" s="295" t="s">
        <v>433</v>
      </c>
      <c r="E67" s="340"/>
      <c r="F67" s="340"/>
      <c r="G67" s="339">
        <f t="shared" si="0"/>
        <v>0</v>
      </c>
    </row>
    <row r="68" spans="1:7" ht="78.75" customHeight="1" hidden="1">
      <c r="A68" s="293" t="s">
        <v>328</v>
      </c>
      <c r="B68" s="293" t="s">
        <v>96</v>
      </c>
      <c r="C68" s="297" t="s">
        <v>408</v>
      </c>
      <c r="D68" s="294" t="s">
        <v>434</v>
      </c>
      <c r="E68" s="340"/>
      <c r="F68" s="340"/>
      <c r="G68" s="339">
        <f>SUM(E68,F68)</f>
        <v>0</v>
      </c>
    </row>
    <row r="69" spans="1:7" ht="78.75" customHeight="1" hidden="1">
      <c r="A69" s="293" t="s">
        <v>328</v>
      </c>
      <c r="B69" s="293" t="s">
        <v>96</v>
      </c>
      <c r="C69" s="297" t="s">
        <v>408</v>
      </c>
      <c r="D69" s="296" t="s">
        <v>435</v>
      </c>
      <c r="E69" s="340"/>
      <c r="F69" s="340"/>
      <c r="G69" s="339">
        <f>SUM(E69,F69)</f>
        <v>0</v>
      </c>
    </row>
    <row r="70" spans="1:7" ht="78.75" customHeight="1" hidden="1">
      <c r="A70" s="293" t="s">
        <v>328</v>
      </c>
      <c r="B70" s="293" t="s">
        <v>96</v>
      </c>
      <c r="C70" s="297" t="s">
        <v>408</v>
      </c>
      <c r="D70" s="294" t="s">
        <v>436</v>
      </c>
      <c r="E70" s="340"/>
      <c r="F70" s="340"/>
      <c r="G70" s="339">
        <f t="shared" si="0"/>
        <v>0</v>
      </c>
    </row>
    <row r="71" spans="1:7" ht="91.5" customHeight="1" hidden="1">
      <c r="A71" s="293" t="s">
        <v>437</v>
      </c>
      <c r="B71" s="293"/>
      <c r="C71" s="297" t="s">
        <v>438</v>
      </c>
      <c r="D71" s="294" t="s">
        <v>439</v>
      </c>
      <c r="E71" s="340"/>
      <c r="F71" s="340"/>
      <c r="G71" s="338">
        <f t="shared" si="0"/>
        <v>0</v>
      </c>
    </row>
    <row r="72" spans="1:7" s="282" customFormat="1" ht="72.75" customHeight="1" hidden="1">
      <c r="A72" s="307" t="s">
        <v>350</v>
      </c>
      <c r="B72" s="307"/>
      <c r="C72" s="308" t="s">
        <v>440</v>
      </c>
      <c r="D72" s="309"/>
      <c r="E72" s="338">
        <f>SUM(E73:E76)</f>
        <v>0</v>
      </c>
      <c r="F72" s="338">
        <f>SUM(F73:F76)</f>
        <v>0</v>
      </c>
      <c r="G72" s="338">
        <f>SUM(G73:G76)</f>
        <v>0</v>
      </c>
    </row>
    <row r="73" spans="1:7" s="282" customFormat="1" ht="80.25" customHeight="1" hidden="1">
      <c r="A73" s="293" t="s">
        <v>217</v>
      </c>
      <c r="B73" s="293" t="s">
        <v>79</v>
      </c>
      <c r="C73" s="297" t="s">
        <v>218</v>
      </c>
      <c r="D73" s="296" t="s">
        <v>403</v>
      </c>
      <c r="E73" s="343"/>
      <c r="F73" s="338"/>
      <c r="G73" s="338">
        <f t="shared" si="0"/>
        <v>0</v>
      </c>
    </row>
    <row r="74" spans="1:7" s="282" customFormat="1" ht="80.25" customHeight="1" hidden="1">
      <c r="A74" s="293" t="s">
        <v>217</v>
      </c>
      <c r="B74" s="293" t="s">
        <v>79</v>
      </c>
      <c r="C74" s="297" t="s">
        <v>218</v>
      </c>
      <c r="D74" s="296" t="s">
        <v>441</v>
      </c>
      <c r="E74" s="343"/>
      <c r="F74" s="338"/>
      <c r="G74" s="339">
        <f t="shared" si="0"/>
        <v>0</v>
      </c>
    </row>
    <row r="75" spans="1:7" s="282" customFormat="1" ht="101.25" customHeight="1" hidden="1">
      <c r="A75" s="293" t="s">
        <v>219</v>
      </c>
      <c r="B75" s="293" t="s">
        <v>80</v>
      </c>
      <c r="C75" s="297" t="s">
        <v>220</v>
      </c>
      <c r="D75" s="296" t="s">
        <v>441</v>
      </c>
      <c r="E75" s="343"/>
      <c r="F75" s="338"/>
      <c r="G75" s="339">
        <f t="shared" si="0"/>
        <v>0</v>
      </c>
    </row>
    <row r="76" spans="1:7" ht="57" customHeight="1" hidden="1">
      <c r="A76" s="170" t="s">
        <v>115</v>
      </c>
      <c r="B76" s="170" t="s">
        <v>119</v>
      </c>
      <c r="C76" s="303" t="s">
        <v>116</v>
      </c>
      <c r="D76" s="297" t="s">
        <v>424</v>
      </c>
      <c r="E76" s="340"/>
      <c r="F76" s="340"/>
      <c r="G76" s="339">
        <f>SUM(E76,F76)</f>
        <v>0</v>
      </c>
    </row>
    <row r="77" spans="1:7" s="282" customFormat="1" ht="107.25" customHeight="1" hidden="1">
      <c r="A77" s="310" t="s">
        <v>353</v>
      </c>
      <c r="B77" s="310"/>
      <c r="C77" s="308" t="s">
        <v>354</v>
      </c>
      <c r="D77" s="311"/>
      <c r="E77" s="338">
        <f>SUM(E78:E82)</f>
        <v>0</v>
      </c>
      <c r="F77" s="338">
        <f>SUM(F78:F82)</f>
        <v>0</v>
      </c>
      <c r="G77" s="338">
        <f>SUM(G78:G82)</f>
        <v>0</v>
      </c>
    </row>
    <row r="78" spans="1:7" s="282" customFormat="1" ht="46.5" customHeight="1" hidden="1">
      <c r="A78" s="293" t="s">
        <v>254</v>
      </c>
      <c r="B78" s="293" t="s">
        <v>88</v>
      </c>
      <c r="C78" s="297" t="s">
        <v>398</v>
      </c>
      <c r="D78" s="297" t="s">
        <v>401</v>
      </c>
      <c r="E78" s="340"/>
      <c r="F78" s="340"/>
      <c r="G78" s="338">
        <f>SUM(E78,F78)</f>
        <v>0</v>
      </c>
    </row>
    <row r="79" spans="1:7" s="282" customFormat="1" ht="87.75" customHeight="1" hidden="1">
      <c r="A79" s="293" t="s">
        <v>254</v>
      </c>
      <c r="B79" s="293" t="s">
        <v>88</v>
      </c>
      <c r="C79" s="297" t="s">
        <v>398</v>
      </c>
      <c r="D79" s="296" t="s">
        <v>442</v>
      </c>
      <c r="E79" s="340"/>
      <c r="F79" s="340"/>
      <c r="G79" s="338">
        <f>SUM(E79,F79)</f>
        <v>0</v>
      </c>
    </row>
    <row r="80" spans="1:7" s="282" customFormat="1" ht="59.25" customHeight="1" hidden="1">
      <c r="A80" s="293" t="s">
        <v>254</v>
      </c>
      <c r="B80" s="293" t="s">
        <v>88</v>
      </c>
      <c r="C80" s="297" t="s">
        <v>398</v>
      </c>
      <c r="D80" s="296" t="s">
        <v>399</v>
      </c>
      <c r="E80" s="340"/>
      <c r="F80" s="340"/>
      <c r="G80" s="338">
        <f>SUM(E80,F80)</f>
        <v>0</v>
      </c>
    </row>
    <row r="81" spans="1:7" s="282" customFormat="1" ht="81" customHeight="1" hidden="1">
      <c r="A81" s="293" t="s">
        <v>308</v>
      </c>
      <c r="B81" s="293" t="s">
        <v>98</v>
      </c>
      <c r="C81" s="297" t="s">
        <v>323</v>
      </c>
      <c r="D81" s="296" t="s">
        <v>399</v>
      </c>
      <c r="E81" s="340"/>
      <c r="F81" s="340"/>
      <c r="G81" s="339">
        <f>SUM(E81,F81)</f>
        <v>0</v>
      </c>
    </row>
    <row r="82" spans="1:7" s="282" customFormat="1" ht="37.5" customHeight="1" hidden="1">
      <c r="A82" s="170" t="s">
        <v>115</v>
      </c>
      <c r="B82" s="170" t="s">
        <v>119</v>
      </c>
      <c r="C82" s="303" t="s">
        <v>116</v>
      </c>
      <c r="D82" s="297" t="s">
        <v>424</v>
      </c>
      <c r="E82" s="340"/>
      <c r="F82" s="340"/>
      <c r="G82" s="339">
        <f>SUM(E82,F82)</f>
        <v>0</v>
      </c>
    </row>
    <row r="83" spans="1:7" s="282" customFormat="1" ht="69.75" customHeight="1" hidden="1">
      <c r="A83" s="310" t="s">
        <v>384</v>
      </c>
      <c r="B83" s="310"/>
      <c r="C83" s="308" t="s">
        <v>58</v>
      </c>
      <c r="D83" s="312"/>
      <c r="E83" s="338">
        <f>SUM(E84:E87)</f>
        <v>0</v>
      </c>
      <c r="F83" s="338">
        <f>SUM(F84:F87)</f>
        <v>0</v>
      </c>
      <c r="G83" s="338">
        <f>SUM(G84:G87)</f>
        <v>0</v>
      </c>
    </row>
    <row r="84" spans="1:7" s="282" customFormat="1" ht="45.75" customHeight="1" hidden="1">
      <c r="A84" s="305" t="s">
        <v>298</v>
      </c>
      <c r="B84" s="305" t="s">
        <v>103</v>
      </c>
      <c r="C84" s="306" t="s">
        <v>443</v>
      </c>
      <c r="D84" s="297" t="s">
        <v>444</v>
      </c>
      <c r="E84" s="340"/>
      <c r="F84" s="340"/>
      <c r="G84" s="338">
        <f>SUM(E84,F84)</f>
        <v>0</v>
      </c>
    </row>
    <row r="85" spans="1:7" s="282" customFormat="1" ht="57.75" customHeight="1" hidden="1">
      <c r="A85" s="305" t="s">
        <v>298</v>
      </c>
      <c r="B85" s="305" t="s">
        <v>103</v>
      </c>
      <c r="C85" s="306" t="s">
        <v>443</v>
      </c>
      <c r="D85" s="297" t="s">
        <v>445</v>
      </c>
      <c r="E85" s="343"/>
      <c r="F85" s="340"/>
      <c r="G85" s="339">
        <f>SUM(E85,F85)</f>
        <v>0</v>
      </c>
    </row>
    <row r="86" spans="1:7" s="282" customFormat="1" ht="50.25" customHeight="1" hidden="1">
      <c r="A86" s="305" t="s">
        <v>193</v>
      </c>
      <c r="B86" s="305" t="s">
        <v>97</v>
      </c>
      <c r="C86" s="306" t="s">
        <v>307</v>
      </c>
      <c r="D86" s="297" t="s">
        <v>445</v>
      </c>
      <c r="E86" s="340">
        <v>0</v>
      </c>
      <c r="F86" s="340"/>
      <c r="G86" s="339">
        <f>SUM(E86,F86)</f>
        <v>0</v>
      </c>
    </row>
    <row r="87" spans="1:7" ht="46.5" customHeight="1" hidden="1">
      <c r="A87" s="170" t="s">
        <v>115</v>
      </c>
      <c r="B87" s="170" t="s">
        <v>119</v>
      </c>
      <c r="C87" s="303" t="s">
        <v>116</v>
      </c>
      <c r="D87" s="297" t="s">
        <v>424</v>
      </c>
      <c r="E87" s="340"/>
      <c r="F87" s="340"/>
      <c r="G87" s="339">
        <f>SUM(E87,F87)</f>
        <v>0</v>
      </c>
    </row>
    <row r="88" spans="1:7" s="282" customFormat="1" ht="50.25" customHeight="1">
      <c r="A88" s="293"/>
      <c r="B88" s="293"/>
      <c r="C88" s="555" t="s">
        <v>446</v>
      </c>
      <c r="D88" s="556"/>
      <c r="E88" s="338">
        <f>SUM(E12,E72,E77,E83)</f>
        <v>727390</v>
      </c>
      <c r="F88" s="338">
        <f>SUM(F12,F72,F77,F83)</f>
        <v>357533</v>
      </c>
      <c r="G88" s="338">
        <f>SUM(G12,G72,G77,G83)</f>
        <v>1084923</v>
      </c>
    </row>
    <row r="89" spans="1:7" ht="28.5" customHeight="1">
      <c r="A89" s="313"/>
      <c r="B89" s="313"/>
      <c r="C89" s="313"/>
      <c r="D89" s="313"/>
      <c r="E89" s="314"/>
      <c r="F89" s="314"/>
      <c r="G89" s="314"/>
    </row>
    <row r="90" spans="1:7" ht="18.75">
      <c r="A90" s="313"/>
      <c r="B90" s="313"/>
      <c r="C90" s="313"/>
      <c r="D90" s="313"/>
      <c r="E90" s="314"/>
      <c r="F90" s="314"/>
      <c r="G90" s="314"/>
    </row>
    <row r="91" spans="1:7" ht="18.75">
      <c r="A91" s="313"/>
      <c r="B91" s="313"/>
      <c r="C91" s="315"/>
      <c r="D91" s="315"/>
      <c r="F91" s="314"/>
      <c r="G91" s="314"/>
    </row>
    <row r="92" spans="1:7" ht="18.75">
      <c r="A92" s="313"/>
      <c r="B92" s="313"/>
      <c r="C92" s="313"/>
      <c r="D92" s="313"/>
      <c r="E92" s="314"/>
      <c r="F92" s="314"/>
      <c r="G92" s="314"/>
    </row>
    <row r="93" spans="1:7" ht="18.75">
      <c r="A93" s="313"/>
      <c r="B93" s="313"/>
      <c r="C93" s="313"/>
      <c r="D93" s="313"/>
      <c r="E93" s="314"/>
      <c r="F93" s="314"/>
      <c r="G93" s="314"/>
    </row>
    <row r="94" spans="1:4" ht="12.75">
      <c r="A94" s="315"/>
      <c r="B94" s="315"/>
      <c r="C94" s="315"/>
      <c r="D94" s="315"/>
    </row>
    <row r="95" spans="1:4" ht="12.75">
      <c r="A95" s="315"/>
      <c r="B95" s="315"/>
      <c r="C95" s="315"/>
      <c r="D95" s="315"/>
    </row>
    <row r="96" spans="1:4" ht="12.75">
      <c r="A96" s="315"/>
      <c r="B96" s="315"/>
      <c r="C96" s="315"/>
      <c r="D96" s="315"/>
    </row>
  </sheetData>
  <sheetProtection/>
  <mergeCells count="10">
    <mergeCell ref="C88:D88"/>
    <mergeCell ref="C5:F5"/>
    <mergeCell ref="C6:H6"/>
    <mergeCell ref="A9:A10"/>
    <mergeCell ref="B9:B10"/>
    <mergeCell ref="C9:C10"/>
    <mergeCell ref="D9:D10"/>
    <mergeCell ref="E9:E10"/>
    <mergeCell ref="F9:F10"/>
    <mergeCell ref="G9:G10"/>
  </mergeCells>
  <printOptions/>
  <pageMargins left="0.9448818897637796" right="0.1968503937007874" top="0.7480314960629921" bottom="0.7480314960629921" header="0.31496062992125984" footer="0.31496062992125984"/>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lutay</cp:lastModifiedBy>
  <cp:lastPrinted>2016-10-06T10:02:31Z</cp:lastPrinted>
  <dcterms:created xsi:type="dcterms:W3CDTF">2004-12-22T07:46:33Z</dcterms:created>
  <dcterms:modified xsi:type="dcterms:W3CDTF">2016-10-06T12:38:30Z</dcterms:modified>
  <cp:category/>
  <cp:version/>
  <cp:contentType/>
  <cp:contentStatus/>
</cp:coreProperties>
</file>